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010" windowHeight="8760" activeTab="0"/>
  </bookViews>
  <sheets>
    <sheet name="crescitafemmine" sheetId="1" r:id="rId1"/>
    <sheet name="mesi" sheetId="2" r:id="rId2"/>
    <sheet name="vaccini" sheetId="3" r:id="rId3"/>
  </sheets>
  <definedNames>
    <definedName name="anno" localSheetId="1">'mesi'!$A$16</definedName>
    <definedName name="nove" localSheetId="1">'mesi'!$A$13</definedName>
    <definedName name="sei" localSheetId="1">'mesi'!$A$12</definedName>
    <definedName name="tre" localSheetId="1">'mesi'!$A$9</definedName>
  </definedNames>
  <calcPr fullCalcOnLoad="1"/>
</workbook>
</file>

<file path=xl/sharedStrings.xml><?xml version="1.0" encoding="utf-8"?>
<sst xmlns="http://schemas.openxmlformats.org/spreadsheetml/2006/main" count="162" uniqueCount="134">
  <si>
    <t>cc</t>
  </si>
  <si>
    <t>mese</t>
  </si>
  <si>
    <t>altezza</t>
  </si>
  <si>
    <t>peso</t>
  </si>
  <si>
    <t>LE TAPPE DELLO SVILUPPO NEL PRIMO ANNO</t>
  </si>
  <si>
    <t>A tre mesi</t>
  </si>
  <si>
    <t>A tre mesi il bambino è in rado di esprimere quando ha sonno o ha fame; mostra piacere quando è nudo; nell'interazione con l'adulto passa da momenti in cui è tutto concentrato a guardarsi attorno e soprattutto a guardare le persone, a momenti di rilassamento in cui attende stimoli dal genitore.</t>
  </si>
  <si>
    <t>Gira la testa nella direzione di un suono e cerca di riprodurre con i vocalizzi certi suoni che sente.</t>
  </si>
  <si>
    <t>E' in grado di esplorare con lo sguardo un oggetto che gli è mostrato dall'adulto; se l'oggetto è nascosto vicino a lui, sotto un panno o una coperta, indugia con lo sguardo sul punto in cui è scomparso l'oggetto.</t>
  </si>
  <si>
    <t>A sei mesi</t>
  </si>
  <si>
    <t>Verso i sei mesi è in grado di giocare con il proprio corpo, prendendosi i piedini. Fa gorgheggi e lallazioni (lalalala) e urletti ed è in grado di instaurare col genitore un vero e proprio dialogo, attraverso le espressioni del viso e il tatto. Se è lasciato solo troppo a lungo protesta. si volta e cerca con lo sguardo nella direzione da cui proviene un suono o una voce. esplora a lungo un oggetto, guardandolo, manipolandolo e portandolo alla bocca. Si sporge per raggiungere un oggetto e carca di imitare dei semplici gesti proposti più volte dai genitori, come battere con una mano sul seggiolone,...</t>
  </si>
  <si>
    <t>A nove mesi</t>
  </si>
  <si>
    <t>Verso i nove mesi esplora e gioca con gli oggetti che ha vicino, gioca con il volto dei genitori: lo tocca, lo esplora con la mano, insiste a provocare certe reazioni mimiche che lo divertono.</t>
  </si>
  <si>
    <t>Esplora con lo sguardo un ambiente nuovo. Distingue le persone familiari da quelle sconosciute e di queste ha paura. Dai 6-7 mesi vive l'angoscia di separazione dalle persone familiari.</t>
  </si>
  <si>
    <t>Se è chiamato si gira verso la voce. Fa &lt;&lt;ciao&gt;&gt; su invito o spontaneamente e batte le manine. Si diverte a far cadere un oggetto che poi rivuole.</t>
  </si>
  <si>
    <t>A 12 mesi</t>
  </si>
  <si>
    <t>Verso l'anno migliora le sue prestazioni nell'esplorazione del genitore, degli oggetti, dell'ambiente esterno. Dice frasi semplici; è attratto da altri bambini. Impara a fare i primi passi; beve dalla tazza e vuole mangiare col cucchiaio da solo. Sa trovare oggetti che sono stati nascosti dall'adulto per gioco.</t>
  </si>
  <si>
    <t>Se gli si danno dei pennarelli prova a lasciare delle tracce su un foglio e prova a utilizzare il triciclo o la macchinina.</t>
  </si>
  <si>
    <t>Alla conclusione del primo anno di vita il bambino ha acquisito capacità di relazione importanti: è in grado di agire in modo intenzionale, secondo uno scopo che si è prefissato.</t>
  </si>
  <si>
    <t>Imparando a camminare sperimenta un positivo senso di "indipendenza" di cui il piccolo è fiero e soddisfatto... infatti spesso quando cammina ride, esprime gioia.</t>
  </si>
  <si>
    <t>A 10 mesi (e fino ai 2,5-3 anni) inizia il piccolo linguaggio. Le prime parole compaiono in una situazione di ripetizione e imitazione, come l'ecolalia. Ad un anno di vita il bambino possiede circa 5-10 parole, ad un anno e mezzo circa 50-80 e a due anni circa 200, con grandi differenze individuali. Le prime 50 parole non sono di solito le parole più utilizzate dai genitori, ma quelle che si riferiscono alle cose più interessanti per il bambino.</t>
  </si>
  <si>
    <t>1°- 2°  MESE</t>
  </si>
  <si>
    <t>Ho fame,  ma ho anche sonno</t>
  </si>
  <si>
    <t>Voglio guardare</t>
  </si>
  <si>
    <t>4°- 8°  MESE</t>
  </si>
  <si>
    <t>Fammi toccare</t>
  </si>
  <si>
    <t>8°- 12°  MESE</t>
  </si>
  <si>
    <t>Devo andare</t>
  </si>
  <si>
    <t> 2°- 4°  MESE</t>
  </si>
  <si>
    <t>si gira verso le voci interessanti, fissa gli oggetti imita il sorriso</t>
  </si>
  <si>
    <t>calcoli</t>
  </si>
  <si>
    <t>data</t>
  </si>
  <si>
    <t>età in mesi</t>
  </si>
  <si>
    <t>ore di sonno</t>
  </si>
  <si>
    <t xml:space="preserve">A tre mesi il bambino è in rado di esprimere quando ha sonno o ha fame; mostra piacere quando è nudo; nell'interazione con l'adulto passa da momenti in cui è tutto concentrato a guardarsi attorno e soprattutto a guardare le persone, a momenti di rilassamento in cui attende stimoli dal genitore. </t>
  </si>
  <si>
    <t>vaccini</t>
  </si>
  <si>
    <t xml:space="preserve">Legenda </t>
  </si>
  <si>
    <r>
      <t>DTaP</t>
    </r>
    <r>
      <rPr>
        <sz val="8"/>
        <color indexed="8"/>
        <rFont val="Verdana"/>
        <family val="2"/>
      </rPr>
      <t>: vaccinazione antidifterico-tetanico-pertossica</t>
    </r>
  </si>
  <si>
    <r>
      <t>Tdap</t>
    </r>
    <r>
      <rPr>
        <sz val="8"/>
        <color indexed="8"/>
        <rFont val="Verdana"/>
        <family val="2"/>
      </rPr>
      <t>: vaccino difto-tetanico-pertossico acellulare per adulti </t>
    </r>
  </si>
  <si>
    <r>
      <t>IPV</t>
    </r>
    <r>
      <rPr>
        <sz val="8"/>
        <color indexed="8"/>
        <rFont val="Verdana"/>
        <family val="2"/>
      </rPr>
      <t>: vaccino antipoliomielitico iniettabile - inattivato</t>
    </r>
  </si>
  <si>
    <r>
      <t>HB</t>
    </r>
    <r>
      <rPr>
        <sz val="8"/>
        <color indexed="8"/>
        <rFont val="Verdana"/>
        <family val="2"/>
      </rPr>
      <t>: vaccino antiepatite B</t>
    </r>
  </si>
  <si>
    <r>
      <t>Hib</t>
    </r>
    <r>
      <rPr>
        <sz val="8"/>
        <color indexed="8"/>
        <rFont val="Verdana"/>
        <family val="2"/>
      </rPr>
      <t>: vaccino contro le infezioni invasive da Haemophilus influenzae b</t>
    </r>
  </si>
  <si>
    <r>
      <t>MPR</t>
    </r>
    <r>
      <rPr>
        <sz val="8"/>
        <color indexed="8"/>
        <rFont val="Verdana"/>
        <family val="2"/>
      </rPr>
      <t>: vaccino antimorbillo-parotite-rosolia</t>
    </r>
  </si>
  <si>
    <r>
      <t>PCV</t>
    </r>
    <r>
      <rPr>
        <sz val="8"/>
        <color indexed="8"/>
        <rFont val="Verdana"/>
        <family val="2"/>
      </rPr>
      <t>: vaccino pneumococcico coniugato eptavalente</t>
    </r>
  </si>
  <si>
    <r>
      <t>Men C</t>
    </r>
    <r>
      <rPr>
        <sz val="8"/>
        <color indexed="8"/>
        <rFont val="Verdana"/>
        <family val="2"/>
      </rPr>
      <t>: vaccino meningococcico C coniugato</t>
    </r>
  </si>
  <si>
    <t>1. Per terzo mese di vita si intende il periodo che intercorre dal compimento del 61° giorno di vita fino al 90° giorno di vita, ovvero dal compimento della 8a settimana di vita fino alla 12a settimana di vita</t>
  </si>
  <si>
    <t>2. Nei nati da madre HBsAg positiva si somministrano contemporaneamente, entro 12-24 ore dalla nascita ed in siti separati, la prima dose di vaccino (HB) e una dose di immunoglobuline specifiche anti-epatite B (HBIG). Il ciclo va completato da una seconda dose a 4 settimane dalla prima, da una terza dose dopo il compimento dell’ottava settimana (può coincidere con la prima somministrazione del ciclo normale) e da una quarta dose all’11° mese (può coincidere con la 3a dose del ciclo normale)</t>
  </si>
  <si>
    <t>3. Vaccino pneumococcico coniugato eptavalente: programmi di ricerca attiva e vaccinazione dei soggetti a rischio elevato; per gli altri soggetti vaccinazione in base a specifici programmi regionali</t>
  </si>
  <si>
    <t>4. E’ possibile la co-somministrazione al 13° mese della prima dose del vaccino MPR e della terza dose dei vaccini DTaP, IPV, HB e Hib</t>
  </si>
  <si>
    <t>5. MPR2: seconda dose ovvero dose di recupero (Piano nazionale di eliminazione del morbillo e della rosolia congenita - G. U. s. g. n. 297 – suppl. ord. N. 195 del 23/12/03)</t>
  </si>
  <si>
    <t>6. Vaccino meningococcico C coniugato: programmi di ricerca attiva e vaccinazione dei soggetti a rischio elevato; per gli altri soggetti vaccinazione in base a specifici programmi regionali</t>
  </si>
  <si>
    <t>7. Varicella: limitatamente alle Regioni con programmi vaccinali specifici in grado di garantire coperture superiori all’80%</t>
  </si>
  <si>
    <t>8. Varicella: programmi di ricerca attiva e vaccinazione degli adolescenti con anamnesi negativa per varicella</t>
  </si>
  <si>
    <t>(Fonte Ministero della Salute)</t>
  </si>
  <si>
    <t>Vaccino</t>
  </si>
  <si>
    <t>Età</t>
  </si>
  <si>
    <t>nascita</t>
  </si>
  <si>
    <t>3°</t>
  </si>
  <si>
    <t>4°</t>
  </si>
  <si>
    <t>5°</t>
  </si>
  <si>
    <t>6°</t>
  </si>
  <si>
    <t>11°</t>
  </si>
  <si>
    <t>13°</t>
  </si>
  <si>
    <t>15°</t>
  </si>
  <si>
    <t>24°</t>
  </si>
  <si>
    <t>36°</t>
  </si>
  <si>
    <t>anni</t>
  </si>
  <si>
    <t>14-15</t>
  </si>
  <si>
    <t>DTaP</t>
  </si>
  <si>
    <t>Tdap</t>
  </si>
  <si>
    <t>IPV</t>
  </si>
  <si>
    <t>Epatite B</t>
  </si>
  <si>
    <t>HB</t>
  </si>
  <si>
    <t>Hib</t>
  </si>
  <si>
    <t xml:space="preserve">Varicella </t>
  </si>
  <si>
    <r>
      <t>mese</t>
    </r>
    <r>
      <rPr>
        <b/>
        <vertAlign val="superscript"/>
        <sz val="9"/>
        <rFont val="Verdana"/>
        <family val="2"/>
      </rPr>
      <t>1</t>
    </r>
  </si>
  <si>
    <r>
      <t>HB</t>
    </r>
    <r>
      <rPr>
        <vertAlign val="superscript"/>
        <sz val="9"/>
        <rFont val="Verdana"/>
        <family val="2"/>
      </rPr>
      <t>2</t>
    </r>
  </si>
  <si>
    <r>
      <t>MPR1</t>
    </r>
    <r>
      <rPr>
        <vertAlign val="superscript"/>
        <sz val="9"/>
        <rFont val="Verdana"/>
        <family val="2"/>
      </rPr>
      <t>4</t>
    </r>
  </si>
  <si>
    <r>
      <t>MPR2</t>
    </r>
    <r>
      <rPr>
        <vertAlign val="superscript"/>
        <sz val="9"/>
        <rFont val="Verdana"/>
        <family val="2"/>
      </rPr>
      <t>5</t>
    </r>
  </si>
  <si>
    <r>
      <t>PCV</t>
    </r>
    <r>
      <rPr>
        <vertAlign val="superscript"/>
        <sz val="9"/>
        <rFont val="Verdana"/>
        <family val="2"/>
      </rPr>
      <t>3</t>
    </r>
  </si>
  <si>
    <r>
      <t>Men C</t>
    </r>
    <r>
      <rPr>
        <vertAlign val="superscript"/>
        <sz val="9"/>
        <rFont val="Verdana"/>
        <family val="2"/>
      </rPr>
      <t>6</t>
    </r>
  </si>
  <si>
    <r>
      <t>Varicella</t>
    </r>
    <r>
      <rPr>
        <vertAlign val="superscript"/>
        <sz val="9"/>
        <rFont val="Verdana"/>
        <family val="2"/>
      </rPr>
      <t>7</t>
    </r>
  </si>
  <si>
    <r>
      <t>Varicella</t>
    </r>
    <r>
      <rPr>
        <vertAlign val="superscript"/>
        <sz val="9"/>
        <rFont val="Verdana"/>
        <family val="2"/>
      </rPr>
      <t>8</t>
    </r>
  </si>
  <si>
    <t>Mediamente nei primi 4-5 mesi di vita un bambino cresce circa 130-200 grammi alla settimana, molti però crescono in maniera incostante (molto in alcune settimane, poco in altre). Bisogna ricordarsi che nei primi 2-3 giorni c’è il cosiddetto calo fisiologico, poi altri 2-3 giorni senza nè crescita nè calo e quindi un lento aumento per tornare, durante la seconda settimana di vita, al peso della nascita. Nel secondo semestre di vita i bambini crescono meno in peso e maggiormente in lunghezza e circonferenza cranica (questa crescita non dipende direttamente da quanto mangiano, bensì dalla loro costituzione genetica).</t>
  </si>
  <si>
    <t xml:space="preserve">BILANCIO </t>
  </si>
  <si>
    <r>
      <t>INIZIO PERIODO</t>
    </r>
    <r>
      <rPr>
        <sz val="9"/>
        <color indexed="16"/>
        <rFont val="Times New Roman"/>
        <family val="0"/>
      </rPr>
      <t xml:space="preserve"> </t>
    </r>
  </si>
  <si>
    <t xml:space="preserve">FINE PERIODO </t>
  </si>
  <si>
    <t xml:space="preserve">1° MESE </t>
  </si>
  <si>
    <t>10 gg</t>
  </si>
  <si>
    <t>1 mese e 15 gg</t>
  </si>
  <si>
    <t xml:space="preserve">3° MESE </t>
  </si>
  <si>
    <t>2 mesi</t>
  </si>
  <si>
    <t>4 mesi</t>
  </si>
  <si>
    <t xml:space="preserve">6° MESE </t>
  </si>
  <si>
    <t>4 mesi e 15gg</t>
  </si>
  <si>
    <t>7 mesi</t>
  </si>
  <si>
    <t xml:space="preserve">9° MESE </t>
  </si>
  <si>
    <t>8 mesi</t>
  </si>
  <si>
    <t>10 mesi</t>
  </si>
  <si>
    <t xml:space="preserve">12° MESE </t>
  </si>
  <si>
    <t>11 mesi</t>
  </si>
  <si>
    <t>13 mesi</t>
  </si>
  <si>
    <t xml:space="preserve">24° MESE </t>
  </si>
  <si>
    <t>18 mesi</t>
  </si>
  <si>
    <t>Entro 24 mesi</t>
  </si>
  <si>
    <t xml:space="preserve">36° MESE </t>
  </si>
  <si>
    <t>32 mesi</t>
  </si>
  <si>
    <t>40 mesi</t>
  </si>
  <si>
    <t xml:space="preserve">6° ANNO </t>
  </si>
  <si>
    <t>5 anni</t>
  </si>
  <si>
    <t>7 anni</t>
  </si>
  <si>
    <t xml:space="preserve">PREADOLESCENZA </t>
  </si>
  <si>
    <t>10 anni</t>
  </si>
  <si>
    <t>12 anni</t>
  </si>
  <si>
    <t xml:space="preserve">ADOLESCENZA </t>
  </si>
  <si>
    <t>16 anni</t>
  </si>
  <si>
    <t>tabelle di crescita dette "centili" (o carte di crescita) perché vengono ricavati da un campione significativo di bambini dello stesso sesso ed età, dal più piccolo al più grande in altezza e divisi in 100 gruppi così che ogni piccolo gruppo corrisponde ad un centile.</t>
  </si>
  <si>
    <t xml:space="preserve">Vi sono bambini più precoci e altri più lenti, bimbi che si alzano centimetro dopo centimetro con perfetta regolarità ed altri che procedono a grandi balzi. D’altra parte, si continua a crescere finché le ossa non diventano "adulte", finché cioè le cartilagini che si trovano lungo lo scheletro non si sono calcificate del tutto. Ciò accade in genere alla fine dell’adolescenza. </t>
  </si>
  <si>
    <t>http://www.dottorbedendo.it/crescita_curve.htm</t>
  </si>
  <si>
    <t>http://www.guidagenitori.it/guidagenitori/home.jsp?openDocument=3961&amp;parent1=149&amp;parent2=155&amp;docs=155</t>
  </si>
  <si>
    <t>le condizioni di vita ambientali igieniche e affettive hanno una notevole influenza su tali parametri di crescita. Un bambino raggiungerà il massimo che per lui è geneticamente previsto se la sua alimentazione sarà equilibrata e corretta, se vivrà in un ambiente ricco di affetti ed attenzioni.</t>
  </si>
  <si>
    <t>Ogni bambino ha i suoi ritmi di crescita 
Le fasi di crescita non sono sempre uguali.
Nei primi due anni di vita ad esempio la fase è di rapido accrescimento.
Dal secondo anno procede in modo non costante a "singhiozzo"; pause e rapidi accrescimenti dovuti principalmente a riduzione d'appetito, malattie dei bambini, fattori climatici, difficoltà socio affettive (inserimento in nuovi ambienti come asilo e scuola); a superamento di questi stati è naturale un recupero in brevi tempi. Per queste ragioni è consigliabile misurare un bambino grandicello, una volta all'anno, le misurazioni troppo ravvicinate possono dare l'impressione che il bambino cresca irregolarmente. 
L'accrescimento riprende con il cosiddetto "scatto puberale" che rallenterà fino ad arrestarsi. (per le femmine tra i 16/17 anni , per i maschi tra 19/20 anni).</t>
  </si>
  <si>
    <t>La povertà, la trascuratezza e la scarsa nutrizione sono cause che possono influenzare l' accrescimento.</t>
  </si>
  <si>
    <t xml:space="preserve">Consigli:
Non essere assillati dalla preoccupazione nei confronti della crescita del bambino. 
Fare controlli periodici. 
Non trasformare la bilancia in ossessione. 
Evitare di pesare il bambino con bilance non precise, che indicano solo i kg., o pesarlo vestito. 
Usare sempre la stessa bilancia. 
Non interpretare i dati senza la consulenza del pediatra. </t>
  </si>
  <si>
    <r>
      <t xml:space="preserve">La circonferenza della testolina si prende con la fettuccia morbida del "metro da sarto", facendola passare </t>
    </r>
    <r>
      <rPr>
        <b/>
        <sz val="10"/>
        <color indexed="18"/>
        <rFont val="Arial"/>
        <family val="2"/>
      </rPr>
      <t>sopra le orecchie - al centro della fronte, cercando la circonferenza massima</t>
    </r>
    <r>
      <rPr>
        <sz val="10"/>
        <color indexed="18"/>
        <rFont val="Arial"/>
        <family val="2"/>
      </rPr>
      <t>. Osservare come fa il pediatra a prendere questa misura.</t>
    </r>
  </si>
  <si>
    <t>solo per maschietti</t>
  </si>
  <si>
    <t>nome della mamma</t>
  </si>
  <si>
    <t>nome del padre</t>
  </si>
  <si>
    <t>nome della bimba</t>
  </si>
  <si>
    <t>data di nascita</t>
  </si>
  <si>
    <t>x</t>
  </si>
  <si>
    <t>y</t>
  </si>
  <si>
    <t>z</t>
  </si>
  <si>
    <t>le tabelle di crescita sono certamente utili a patto che non diventino una mania. La bilancia va usata una volta a settimana, non di più. Non solo è inutile ma soprattutto è fuorviante. In qualsiasi individuo sano la crescita è sempre incostante. Se il percentile è basso non significa che il bambino sta crescendo poco. Il problema esiste solo se i valori si portano decisamente al di sotto della curva del 3%, e in questo caso bisogna consultare il pediatra prima di preoccuparsi.</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</si>
</sst>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F800]dddd\,\ mmmm\ dd\,\ yyyy"/>
    <numFmt numFmtId="166" formatCode="d/m/yy\ h:mm;@"/>
    <numFmt numFmtId="167" formatCode="mmm\-yyyy"/>
    <numFmt numFmtId="168" formatCode="d/m/yy;@"/>
    <numFmt numFmtId="169" formatCode="[$-410]d\-mmm;@"/>
    <numFmt numFmtId="170" formatCode="&quot;Sì&quot;;&quot;Sì&quot;;&quot;No&quot;"/>
    <numFmt numFmtId="171" formatCode="&quot;Vero&quot;;&quot;Vero&quot;;&quot;Falso&quot;"/>
    <numFmt numFmtId="172" formatCode="&quot;Attivo&quot;;&quot;Attivo&quot;;&quot;Disattivo&quot;"/>
    <numFmt numFmtId="173" formatCode="[$€-2]\ #.##000_);[Red]\([$€-2]\ #.##000\)"/>
    <numFmt numFmtId="174" formatCode="_-&quot;L.&quot;\ * #,##0.00_-;\-&quot;L.&quot;\ * #,##0.00_-;_-&quot;L.&quot;\ * &quot;-&quot;??_-;_-@_-"/>
    <numFmt numFmtId="175" formatCode="_-&quot;L.&quot;\ * #,##0_-;\-&quot;L.&quot;\ * #,##0_-;_-&quot;L.&quot;\ * &quot;-&quot;_-;_-@_-"/>
    <numFmt numFmtId="176" formatCode="0.0"/>
    <numFmt numFmtId="177" formatCode="[$-410]d\-mmm\-yy;@"/>
    <numFmt numFmtId="178" formatCode="_-* #,##0.0_-;\-* #,##0.0_-;_-* &quot;-&quot;??_-;_-@_-"/>
    <numFmt numFmtId="179" formatCode="_-* #,##0.000_-;\-* #,##0.000_-;_-* &quot;-&quot;??_-;_-@_-"/>
    <numFmt numFmtId="180" formatCode="[$-410]d\ mmmm\ yyyy;@"/>
  </numFmts>
  <fonts count="87">
    <font>
      <sz val="9"/>
      <name val="Times New Roman"/>
      <family val="0"/>
    </font>
    <font>
      <sz val="8"/>
      <name val="Times New Roman"/>
      <family val="0"/>
    </font>
    <font>
      <b/>
      <sz val="9"/>
      <name val="Times New Roman"/>
      <family val="1"/>
    </font>
    <font>
      <u val="single"/>
      <sz val="11"/>
      <color indexed="12"/>
      <name val="Times New Roman"/>
      <family val="0"/>
    </font>
    <font>
      <u val="single"/>
      <sz val="9"/>
      <color indexed="36"/>
      <name val="Times New Roman"/>
      <family val="0"/>
    </font>
    <font>
      <sz val="14"/>
      <name val="Comic Sans MS"/>
      <family val="4"/>
    </font>
    <font>
      <sz val="12"/>
      <color indexed="20"/>
      <name val="Comic Sans MS"/>
      <family val="4"/>
    </font>
    <font>
      <sz val="8"/>
      <name val="Comic Sans MS"/>
      <family val="4"/>
    </font>
    <font>
      <sz val="12"/>
      <name val="Comic Sans MS"/>
      <family val="4"/>
    </font>
    <font>
      <sz val="8"/>
      <color indexed="8"/>
      <name val="Verdana"/>
      <family val="2"/>
    </font>
    <font>
      <b/>
      <sz val="8"/>
      <color indexed="8"/>
      <name val="Verdana"/>
      <family val="2"/>
    </font>
    <font>
      <sz val="9"/>
      <name val="Verdana"/>
      <family val="2"/>
    </font>
    <font>
      <b/>
      <sz val="9"/>
      <name val="Verdana"/>
      <family val="2"/>
    </font>
    <font>
      <b/>
      <vertAlign val="superscript"/>
      <sz val="9"/>
      <name val="Verdana"/>
      <family val="2"/>
    </font>
    <font>
      <vertAlign val="superscript"/>
      <sz val="9"/>
      <name val="Verdana"/>
      <family val="2"/>
    </font>
    <font>
      <sz val="10"/>
      <color indexed="18"/>
      <name val="Arial"/>
      <family val="2"/>
    </font>
    <font>
      <sz val="14"/>
      <color indexed="60"/>
      <name val="Comic Sans MS"/>
      <family val="4"/>
    </font>
    <font>
      <sz val="14"/>
      <color indexed="17"/>
      <name val="Comic Sans MS"/>
      <family val="4"/>
    </font>
    <font>
      <sz val="14"/>
      <color indexed="12"/>
      <name val="Comic Sans MS"/>
      <family val="4"/>
    </font>
    <font>
      <sz val="14"/>
      <color indexed="19"/>
      <name val="Comic Sans MS"/>
      <family val="4"/>
    </font>
    <font>
      <sz val="14"/>
      <color indexed="23"/>
      <name val="Comic Sans MS"/>
      <family val="4"/>
    </font>
    <font>
      <sz val="12"/>
      <color indexed="12"/>
      <name val="Comic Sans MS"/>
      <family val="4"/>
    </font>
    <font>
      <sz val="12"/>
      <color indexed="17"/>
      <name val="Comic Sans MS"/>
      <family val="4"/>
    </font>
    <font>
      <sz val="12"/>
      <color indexed="16"/>
      <name val="Comic Sans MS"/>
      <family val="4"/>
    </font>
    <font>
      <sz val="6"/>
      <color indexed="22"/>
      <name val="Comic Sans MS"/>
      <family val="4"/>
    </font>
    <font>
      <sz val="9"/>
      <color indexed="16"/>
      <name val="Times New Roman"/>
      <family val="0"/>
    </font>
    <font>
      <b/>
      <sz val="9"/>
      <color indexed="16"/>
      <name val="Times New Roman"/>
      <family val="0"/>
    </font>
    <font>
      <b/>
      <sz val="10"/>
      <color indexed="18"/>
      <name val="Arial"/>
      <family val="2"/>
    </font>
    <font>
      <sz val="8"/>
      <color indexed="22"/>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9"/>
      <name val="Comic Sans MS"/>
      <family val="4"/>
    </font>
    <font>
      <sz val="8"/>
      <color indexed="9"/>
      <name val="Comic Sans MS"/>
      <family val="4"/>
    </font>
    <font>
      <sz val="8"/>
      <color indexed="9"/>
      <name val="Calisto MT"/>
      <family val="1"/>
    </font>
    <font>
      <sz val="8"/>
      <color indexed="9"/>
      <name val="Times New Roman"/>
      <family val="1"/>
    </font>
    <font>
      <sz val="9"/>
      <color indexed="9"/>
      <name val="Times New Roman"/>
      <family val="1"/>
    </font>
    <font>
      <sz val="6"/>
      <color indexed="9"/>
      <name val="Comic Sans MS"/>
      <family val="4"/>
    </font>
    <font>
      <sz val="16"/>
      <color indexed="8"/>
      <name val="Times New Roman"/>
      <family val="1"/>
    </font>
    <font>
      <sz val="12"/>
      <color indexed="10"/>
      <name val="Comic Sans MS"/>
      <family val="4"/>
    </font>
    <font>
      <b/>
      <sz val="10.5"/>
      <color indexed="10"/>
      <name val="Times New Roman"/>
      <family val="1"/>
    </font>
    <font>
      <b/>
      <sz val="18.5"/>
      <color indexed="12"/>
      <name val="Comic Sans MS"/>
      <family val="4"/>
    </font>
    <font>
      <sz val="11"/>
      <color indexed="12"/>
      <name val="Times New Roman"/>
      <family val="1"/>
    </font>
    <font>
      <b/>
      <sz val="19"/>
      <color indexed="20"/>
      <name val="Comic Sans MS"/>
      <family val="4"/>
    </font>
    <font>
      <sz val="11"/>
      <color indexed="20"/>
      <name val="Times New Roman"/>
      <family val="1"/>
    </font>
    <font>
      <sz val="11.5"/>
      <color indexed="10"/>
      <name val="Comic Sans MS"/>
      <family val="4"/>
    </font>
    <font>
      <sz val="11.5"/>
      <color indexed="17"/>
      <name val="Comic Sans MS"/>
      <family val="4"/>
    </font>
    <font>
      <b/>
      <sz val="9.5"/>
      <color indexed="10"/>
      <name val="Times New Roman"/>
      <family val="1"/>
    </font>
    <font>
      <b/>
      <sz val="19"/>
      <color indexed="17"/>
      <name val="Comic Sans MS"/>
      <family val="4"/>
    </font>
    <font>
      <sz val="11"/>
      <color indexed="17"/>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0"/>
      <name val="Comic Sans MS"/>
      <family val="4"/>
    </font>
    <font>
      <sz val="8"/>
      <color theme="0"/>
      <name val="Comic Sans MS"/>
      <family val="4"/>
    </font>
    <font>
      <sz val="8"/>
      <color theme="0"/>
      <name val="Calisto MT"/>
      <family val="1"/>
    </font>
    <font>
      <sz val="8"/>
      <color theme="0"/>
      <name val="Times New Roman"/>
      <family val="1"/>
    </font>
    <font>
      <sz val="9"/>
      <color theme="0"/>
      <name val="Times New Roman"/>
      <family val="1"/>
    </font>
    <font>
      <sz val="6"/>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style="thin"/>
      <right style="thin"/>
      <top style="thin"/>
      <bottom style="thin"/>
    </border>
    <border>
      <left>
        <color indexed="63"/>
      </left>
      <right style="dashed">
        <color indexed="52"/>
      </right>
      <top>
        <color indexed="63"/>
      </top>
      <bottom style="thick">
        <color indexed="53"/>
      </bottom>
    </border>
    <border>
      <left>
        <color indexed="63"/>
      </left>
      <right style="thick">
        <color indexed="53"/>
      </right>
      <top>
        <color indexed="63"/>
      </top>
      <bottom style="thin">
        <color indexed="53"/>
      </bottom>
    </border>
    <border>
      <left>
        <color indexed="63"/>
      </left>
      <right>
        <color indexed="63"/>
      </right>
      <top>
        <color indexed="63"/>
      </top>
      <bottom style="thin">
        <color indexed="53"/>
      </bottom>
    </border>
    <border>
      <left>
        <color indexed="63"/>
      </left>
      <right style="dashed">
        <color indexed="52"/>
      </right>
      <top>
        <color indexed="63"/>
      </top>
      <bottom style="thin">
        <color indexed="53"/>
      </bottom>
    </border>
    <border>
      <left style="thin">
        <color indexed="26"/>
      </left>
      <right style="thin">
        <color indexed="26"/>
      </right>
      <top style="thin">
        <color indexed="26"/>
      </top>
      <bottom style="thin">
        <color indexed="26"/>
      </bottom>
    </border>
    <border>
      <left>
        <color indexed="63"/>
      </left>
      <right style="thick">
        <color indexed="53"/>
      </right>
      <top>
        <color indexed="63"/>
      </top>
      <bottom style="thick">
        <color indexed="53"/>
      </bottom>
    </border>
    <border>
      <left>
        <color indexed="63"/>
      </left>
      <right>
        <color indexed="63"/>
      </right>
      <top>
        <color indexed="63"/>
      </top>
      <bottom style="thick">
        <color indexed="5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2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xf>
    <xf numFmtId="0" fontId="8" fillId="0" borderId="0" xfId="0" applyFont="1" applyFill="1" applyAlignment="1">
      <alignment/>
    </xf>
    <xf numFmtId="0" fontId="2" fillId="0" borderId="0" xfId="0" applyFont="1" applyAlignment="1">
      <alignment/>
    </xf>
    <xf numFmtId="0" fontId="5" fillId="0" borderId="0" xfId="0" applyFont="1" applyFill="1" applyAlignment="1">
      <alignment horizontal="center"/>
    </xf>
    <xf numFmtId="0" fontId="7" fillId="0" borderId="0" xfId="0" applyFont="1" applyFill="1" applyBorder="1" applyAlignment="1">
      <alignment horizontal="center"/>
    </xf>
    <xf numFmtId="0" fontId="10" fillId="0" borderId="0" xfId="0" applyFont="1" applyAlignment="1">
      <alignment/>
    </xf>
    <xf numFmtId="0" fontId="9" fillId="0" borderId="0" xfId="0" applyFont="1" applyAlignment="1">
      <alignment horizontal="left" indent="1"/>
    </xf>
    <xf numFmtId="0" fontId="9" fillId="0" borderId="0" xfId="0" applyFont="1" applyAlignment="1">
      <alignment/>
    </xf>
    <xf numFmtId="0" fontId="3" fillId="0" borderId="0" xfId="36" applyAlignment="1" applyProtection="1">
      <alignment/>
      <protection/>
    </xf>
    <xf numFmtId="0" fontId="12" fillId="33" borderId="10" xfId="0" applyFont="1" applyFill="1" applyBorder="1" applyAlignment="1">
      <alignment horizontal="center" wrapText="1"/>
    </xf>
    <xf numFmtId="0" fontId="12" fillId="33" borderId="11" xfId="0" applyFont="1" applyFill="1" applyBorder="1" applyAlignment="1">
      <alignment horizontal="center" wrapText="1"/>
    </xf>
    <xf numFmtId="16" fontId="12" fillId="33" borderId="10" xfId="0" applyNumberFormat="1" applyFont="1" applyFill="1" applyBorder="1" applyAlignment="1">
      <alignment horizontal="center" wrapText="1"/>
    </xf>
    <xf numFmtId="0" fontId="11" fillId="34" borderId="11" xfId="0" applyFont="1" applyFill="1" applyBorder="1" applyAlignment="1">
      <alignment wrapText="1"/>
    </xf>
    <xf numFmtId="0" fontId="11" fillId="34" borderId="11" xfId="0" applyFont="1" applyFill="1" applyBorder="1" applyAlignment="1">
      <alignment horizontal="center" wrapText="1"/>
    </xf>
    <xf numFmtId="0" fontId="10" fillId="34" borderId="12" xfId="0" applyFont="1" applyFill="1" applyBorder="1" applyAlignment="1">
      <alignment/>
    </xf>
    <xf numFmtId="0" fontId="12" fillId="34" borderId="12" xfId="0" applyFont="1" applyFill="1" applyBorder="1" applyAlignment="1">
      <alignment wrapText="1"/>
    </xf>
    <xf numFmtId="0" fontId="15" fillId="0" borderId="0" xfId="0" applyFont="1" applyAlignment="1">
      <alignment wrapText="1"/>
    </xf>
    <xf numFmtId="0" fontId="6" fillId="0" borderId="13" xfId="0" applyNumberFormat="1" applyFont="1" applyFill="1" applyBorder="1" applyAlignment="1">
      <alignment horizontal="center"/>
    </xf>
    <xf numFmtId="0" fontId="21" fillId="0" borderId="13" xfId="0" applyNumberFormat="1" applyFont="1" applyFill="1" applyBorder="1" applyAlignment="1">
      <alignment horizontal="center"/>
    </xf>
    <xf numFmtId="0" fontId="24" fillId="0" borderId="0" xfId="0" applyFont="1" applyFill="1" applyAlignment="1">
      <alignment horizontal="right"/>
    </xf>
    <xf numFmtId="16" fontId="23" fillId="0" borderId="14" xfId="0" applyNumberFormat="1" applyFont="1" applyFill="1" applyBorder="1" applyAlignment="1" applyProtection="1">
      <alignment/>
      <protection locked="0"/>
    </xf>
    <xf numFmtId="0" fontId="22" fillId="0" borderId="15" xfId="0" applyFont="1" applyFill="1" applyBorder="1" applyAlignment="1" applyProtection="1">
      <alignment horizontal="center"/>
      <protection locked="0"/>
    </xf>
    <xf numFmtId="0" fontId="6" fillId="0" borderId="16" xfId="0" applyNumberFormat="1" applyFont="1" applyFill="1" applyBorder="1" applyAlignment="1" applyProtection="1">
      <alignment horizontal="center"/>
      <protection locked="0"/>
    </xf>
    <xf numFmtId="0" fontId="21" fillId="0" borderId="16" xfId="0" applyNumberFormat="1" applyFont="1" applyFill="1" applyBorder="1" applyAlignment="1" applyProtection="1">
      <alignment horizontal="center"/>
      <protection locked="0"/>
    </xf>
    <xf numFmtId="0" fontId="16" fillId="0" borderId="0" xfId="0" applyFont="1" applyFill="1" applyAlignment="1" applyProtection="1">
      <alignment horizontal="left"/>
      <protection locked="0"/>
    </xf>
    <xf numFmtId="0" fontId="18" fillId="0" borderId="0" xfId="0" applyFont="1" applyFill="1" applyAlignment="1" applyProtection="1">
      <alignment horizontal="left"/>
      <protection locked="0"/>
    </xf>
    <xf numFmtId="0" fontId="17" fillId="0" borderId="0" xfId="0" applyFont="1" applyFill="1" applyAlignment="1" applyProtection="1">
      <alignment horizontal="left"/>
      <protection locked="0"/>
    </xf>
    <xf numFmtId="165" fontId="19" fillId="0" borderId="0" xfId="0" applyNumberFormat="1" applyFont="1" applyFill="1" applyAlignment="1" applyProtection="1">
      <alignment horizontal="left"/>
      <protection locked="0"/>
    </xf>
    <xf numFmtId="14" fontId="20" fillId="0" borderId="0" xfId="0" applyNumberFormat="1" applyFont="1" applyFill="1" applyAlignment="1" applyProtection="1">
      <alignment horizontal="left"/>
      <protection locked="0"/>
    </xf>
    <xf numFmtId="0" fontId="26" fillId="35" borderId="17" xfId="0" applyFont="1" applyFill="1" applyBorder="1" applyAlignment="1">
      <alignment vertical="top" wrapText="1"/>
    </xf>
    <xf numFmtId="0" fontId="0" fillId="36" borderId="17" xfId="0" applyFill="1" applyBorder="1" applyAlignment="1">
      <alignment vertical="top" wrapText="1"/>
    </xf>
    <xf numFmtId="0" fontId="2" fillId="36" borderId="17" xfId="0" applyFont="1" applyFill="1" applyBorder="1" applyAlignment="1">
      <alignment vertical="top" wrapText="1"/>
    </xf>
    <xf numFmtId="0" fontId="5" fillId="0" borderId="0" xfId="0" applyFont="1" applyFill="1" applyAlignment="1">
      <alignment/>
    </xf>
    <xf numFmtId="16" fontId="23" fillId="0" borderId="18" xfId="0" applyNumberFormat="1" applyFont="1" applyFill="1" applyBorder="1" applyAlignment="1">
      <alignment/>
    </xf>
    <xf numFmtId="0" fontId="22" fillId="0" borderId="19" xfId="0" applyFont="1" applyFill="1" applyBorder="1" applyAlignment="1">
      <alignment horizontal="center"/>
    </xf>
    <xf numFmtId="0" fontId="0" fillId="0" borderId="0" xfId="0" applyAlignment="1">
      <alignment/>
    </xf>
    <xf numFmtId="0" fontId="0" fillId="0" borderId="0" xfId="0" applyFill="1" applyAlignment="1">
      <alignment/>
    </xf>
    <xf numFmtId="0" fontId="8" fillId="0" borderId="0" xfId="0" applyFont="1" applyFill="1" applyAlignment="1">
      <alignment/>
    </xf>
    <xf numFmtId="0" fontId="3" fillId="0" borderId="0" xfId="36" applyFill="1" applyAlignment="1" applyProtection="1">
      <alignment horizontal="left"/>
      <protection/>
    </xf>
    <xf numFmtId="0" fontId="0" fillId="0" borderId="0" xfId="0" applyAlignment="1">
      <alignment horizontal="left" wrapText="1"/>
    </xf>
    <xf numFmtId="0" fontId="28" fillId="0" borderId="0" xfId="0" applyFont="1" applyFill="1" applyAlignment="1">
      <alignment/>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wrapText="1"/>
    </xf>
    <xf numFmtId="0" fontId="0" fillId="0" borderId="0" xfId="0" applyAlignment="1">
      <alignment wrapText="1"/>
    </xf>
    <xf numFmtId="0" fontId="15" fillId="0" borderId="0" xfId="0" applyFont="1" applyAlignment="1">
      <alignment horizontal="center" wrapText="1"/>
    </xf>
    <xf numFmtId="0" fontId="11" fillId="34" borderId="20" xfId="0" applyFont="1" applyFill="1" applyBorder="1" applyAlignment="1">
      <alignment horizontal="center" wrapText="1"/>
    </xf>
    <xf numFmtId="0" fontId="11" fillId="34" borderId="21" xfId="0" applyFont="1" applyFill="1" applyBorder="1" applyAlignment="1">
      <alignment horizontal="center" wrapText="1"/>
    </xf>
    <xf numFmtId="0" fontId="12" fillId="33" borderId="10" xfId="0" applyFont="1" applyFill="1" applyBorder="1" applyAlignment="1">
      <alignment horizontal="center" wrapText="1"/>
    </xf>
    <xf numFmtId="0" fontId="12" fillId="33" borderId="22" xfId="0" applyFont="1" applyFill="1" applyBorder="1" applyAlignment="1">
      <alignment horizontal="center" wrapText="1"/>
    </xf>
    <xf numFmtId="0" fontId="12" fillId="33" borderId="23" xfId="0" applyFont="1" applyFill="1" applyBorder="1" applyAlignment="1">
      <alignment horizontal="center" wrapText="1"/>
    </xf>
    <xf numFmtId="0" fontId="12" fillId="33" borderId="11" xfId="0" applyFont="1" applyFill="1" applyBorder="1" applyAlignment="1">
      <alignment horizontal="center" wrapText="1"/>
    </xf>
    <xf numFmtId="0" fontId="12" fillId="33" borderId="24" xfId="0" applyFont="1" applyFill="1" applyBorder="1" applyAlignment="1">
      <alignment horizontal="center" wrapText="1"/>
    </xf>
    <xf numFmtId="0" fontId="12" fillId="33" borderId="25" xfId="0" applyFont="1" applyFill="1" applyBorder="1" applyAlignment="1">
      <alignment horizontal="center" wrapText="1"/>
    </xf>
    <xf numFmtId="0" fontId="11" fillId="34" borderId="26" xfId="0" applyFont="1" applyFill="1" applyBorder="1" applyAlignment="1">
      <alignment horizontal="center" wrapText="1"/>
    </xf>
    <xf numFmtId="0" fontId="81" fillId="0" borderId="0" xfId="0" applyFont="1" applyFill="1" applyAlignment="1">
      <alignment/>
    </xf>
    <xf numFmtId="0" fontId="82" fillId="0" borderId="0" xfId="0" applyFont="1" applyFill="1" applyBorder="1" applyAlignment="1">
      <alignment horizontal="center"/>
    </xf>
    <xf numFmtId="0" fontId="83" fillId="0" borderId="0" xfId="0" applyFont="1" applyFill="1" applyAlignment="1">
      <alignment/>
    </xf>
    <xf numFmtId="0" fontId="82" fillId="0" borderId="0" xfId="0" applyFont="1" applyFill="1" applyAlignment="1">
      <alignment/>
    </xf>
    <xf numFmtId="0" fontId="84" fillId="0" borderId="0" xfId="0" applyFont="1" applyAlignment="1">
      <alignment/>
    </xf>
    <xf numFmtId="9" fontId="84" fillId="0" borderId="0" xfId="0" applyNumberFormat="1" applyFont="1" applyFill="1" applyAlignment="1">
      <alignment/>
    </xf>
    <xf numFmtId="0" fontId="84" fillId="0" borderId="0" xfId="0" applyFont="1" applyFill="1" applyAlignment="1">
      <alignment/>
    </xf>
    <xf numFmtId="9" fontId="84" fillId="0" borderId="0" xfId="0" applyNumberFormat="1" applyFont="1" applyAlignment="1">
      <alignment/>
    </xf>
    <xf numFmtId="176" fontId="82" fillId="0" borderId="0" xfId="0" applyNumberFormat="1" applyFont="1" applyFill="1" applyBorder="1" applyAlignment="1">
      <alignment horizontal="center"/>
    </xf>
    <xf numFmtId="0" fontId="85" fillId="0" borderId="0" xfId="0" applyFont="1" applyAlignment="1">
      <alignment/>
    </xf>
    <xf numFmtId="0" fontId="86" fillId="0" borderId="0" xfId="0" applyFont="1" applyFill="1" applyAlignment="1">
      <alignment horizontal="right"/>
    </xf>
    <xf numFmtId="0" fontId="81" fillId="0"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s>
</file>

<file path=xl/charts/_rels/chart3.xml.rels><?xml version="1.0" encoding="utf-8" standalone="yes"?><Relationships xmlns="http://schemas.openxmlformats.org/package/2006/relationships"><Relationship Id="rId1"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FF"/>
                </a:solidFill>
              </a:rPr>
              <a:t>altezza</a:t>
            </a:r>
          </a:p>
        </c:rich>
      </c:tx>
      <c:layout>
        <c:manualLayout>
          <c:xMode val="factor"/>
          <c:yMode val="factor"/>
          <c:x val="0"/>
          <c:y val="0"/>
        </c:manualLayout>
      </c:layout>
      <c:spPr>
        <a:noFill/>
        <a:ln>
          <a:noFill/>
        </a:ln>
      </c:spPr>
    </c:title>
    <c:plotArea>
      <c:layout>
        <c:manualLayout>
          <c:xMode val="edge"/>
          <c:yMode val="edge"/>
          <c:x val="0.07825"/>
          <c:y val="0.04925"/>
          <c:w val="0.918"/>
          <c:h val="0.95075"/>
        </c:manualLayout>
      </c:layout>
      <c:scatterChart>
        <c:scatterStyle val="lineMarker"/>
        <c:varyColors val="0"/>
        <c:ser>
          <c:idx val="0"/>
          <c:order val="0"/>
          <c:tx>
            <c:strRef>
              <c:f>crescitafemmine!$AS$1</c:f>
              <c:strCache>
                <c:ptCount val="1"/>
                <c:pt idx="0">
                  <c:v>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FF"/>
              </a:solidFill>
              <a:ln>
                <a:solidFill>
                  <a:srgbClr val="000080"/>
                </a:solidFill>
              </a:ln>
            </c:spPr>
          </c:marker>
          <c:xVal>
            <c:numRef>
              <c:f>crescitafemmine!$AR$2:$AR$36</c:f>
              <c:numCache/>
            </c:numRef>
          </c:xVal>
          <c:yVal>
            <c:numRef>
              <c:f>crescitafemmine!$AS$2:$AS$36</c:f>
              <c:numCache/>
            </c:numRef>
          </c:yVal>
          <c:smooth val="0"/>
        </c:ser>
        <c:ser>
          <c:idx val="1"/>
          <c:order val="1"/>
          <c:tx>
            <c:strRef>
              <c:f>crescitafemmine!$AT$1</c:f>
              <c:strCache>
                <c:ptCount val="1"/>
                <c:pt idx="0">
                  <c:v>50%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00"/>
              </a:solidFill>
              <a:ln>
                <a:solidFill>
                  <a:srgbClr val="0000FF"/>
                </a:solidFill>
              </a:ln>
            </c:spPr>
          </c:marker>
          <c:xVal>
            <c:numRef>
              <c:f>crescitafemmine!$AR$2:$AR$36</c:f>
              <c:numCache/>
            </c:numRef>
          </c:xVal>
          <c:yVal>
            <c:numRef>
              <c:f>crescitafemmine!$AT$2:$AT$36</c:f>
              <c:numCache/>
            </c:numRef>
          </c:yVal>
          <c:smooth val="0"/>
        </c:ser>
        <c:ser>
          <c:idx val="2"/>
          <c:order val="2"/>
          <c:tx>
            <c:strRef>
              <c:f>crescitafemmine!$AU$1</c:f>
              <c:strCache>
                <c:ptCount val="1"/>
                <c:pt idx="0">
                  <c:v>97%</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FF"/>
              </a:solidFill>
              <a:ln>
                <a:solidFill>
                  <a:srgbClr val="0000FF"/>
                </a:solidFill>
              </a:ln>
            </c:spPr>
          </c:marker>
          <c:xVal>
            <c:numRef>
              <c:f>crescitafemmine!$AR$2:$AR$36</c:f>
              <c:numCache/>
            </c:numRef>
          </c:xVal>
          <c:yVal>
            <c:numRef>
              <c:f>crescitafemmine!$AU$2:$AU$36</c:f>
              <c:numCache/>
            </c:numRef>
          </c:yVal>
          <c:smooth val="0"/>
        </c:ser>
        <c:ser>
          <c:idx val="3"/>
          <c:order val="3"/>
          <c:tx>
            <c:strRef>
              <c:f>crescitafemmine!$C$18</c:f>
              <c:strCache>
                <c:ptCount val="1"/>
                <c:pt idx="0">
                  <c:v>z</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800000"/>
                </a:solidFill>
              </a:ln>
            </c:spPr>
          </c:marker>
          <c:dLbls>
            <c:numFmt formatCode="0" sourceLinked="0"/>
            <c:spPr>
              <a:solidFill>
                <a:srgbClr val="FFFFCC"/>
              </a:solidFill>
              <a:ln w="3175">
                <a:noFill/>
              </a:ln>
            </c:spPr>
            <c:txPr>
              <a:bodyPr vert="horz" rot="0" anchor="ctr"/>
              <a:lstStyle/>
              <a:p>
                <a:pPr algn="ctr">
                  <a:defRPr lang="en-US" cap="none" sz="1050" b="1" i="0" u="none" baseline="0">
                    <a:solidFill>
                      <a:srgbClr val="FF0000"/>
                    </a:solidFill>
                    <a:latin typeface="Times New Roman"/>
                    <a:ea typeface="Times New Roman"/>
                    <a:cs typeface="Times New Roman"/>
                  </a:defRPr>
                </a:pPr>
              </a:p>
            </c:txPr>
            <c:dLblPos val="r"/>
            <c:showLegendKey val="0"/>
            <c:showVal val="1"/>
            <c:showBubbleSize val="0"/>
            <c:showCatName val="0"/>
            <c:showSerName val="0"/>
            <c:showPercent val="0"/>
          </c:dLbls>
          <c:xVal>
            <c:numRef>
              <c:f>crescitafemmine!$AH$2:$AH$18</c:f>
              <c:numCache/>
            </c:numRef>
          </c:xVal>
          <c:yVal>
            <c:numRef>
              <c:f>crescitafemmine!$H$2:$H$36</c:f>
              <c:numCache/>
            </c:numRef>
          </c:yVal>
          <c:smooth val="0"/>
        </c:ser>
        <c:axId val="34587533"/>
        <c:axId val="42852342"/>
      </c:scatterChart>
      <c:valAx>
        <c:axId val="34587533"/>
        <c:scaling>
          <c:orientation val="minMax"/>
          <c:max val="24"/>
          <c:min val="0"/>
        </c:scaling>
        <c:axPos val="b"/>
        <c:title>
          <c:tx>
            <c:rich>
              <a:bodyPr vert="horz" rot="0" anchor="ctr"/>
              <a:lstStyle/>
              <a:p>
                <a:pPr algn="ctr">
                  <a:defRPr/>
                </a:pPr>
                <a:r>
                  <a:rPr lang="en-US" cap="none" sz="1200" b="0" i="0" u="none" baseline="0">
                    <a:solidFill>
                      <a:srgbClr val="FF0000"/>
                    </a:solidFill>
                  </a:rPr>
                  <a:t>mesi</a:t>
                </a:r>
              </a:p>
            </c:rich>
          </c:tx>
          <c:layout>
            <c:manualLayout>
              <c:xMode val="factor"/>
              <c:yMode val="factor"/>
              <c:x val="-0.005"/>
              <c:y val="0.0005"/>
            </c:manualLayout>
          </c:layout>
          <c:overlay val="0"/>
          <c:spPr>
            <a:noFill/>
            <a:ln>
              <a:noFill/>
            </a:ln>
          </c:spPr>
        </c:title>
        <c:delete val="0"/>
        <c:numFmt formatCode="General" sourceLinked="1"/>
        <c:majorTickMark val="out"/>
        <c:minorTickMark val="none"/>
        <c:tickLblPos val="nextTo"/>
        <c:spPr>
          <a:ln w="3175">
            <a:solidFill>
              <a:srgbClr val="FF0000"/>
            </a:solidFill>
          </a:ln>
        </c:spPr>
        <c:txPr>
          <a:bodyPr vert="horz" rot="0"/>
          <a:lstStyle/>
          <a:p>
            <a:pPr>
              <a:defRPr lang="en-US" cap="none" sz="1200" b="0" i="0" u="none" baseline="0">
                <a:solidFill>
                  <a:srgbClr val="FF0000"/>
                </a:solidFill>
              </a:defRPr>
            </a:pPr>
          </a:p>
        </c:txPr>
        <c:crossAx val="42852342"/>
        <c:crossesAt val="0"/>
        <c:crossBetween val="midCat"/>
        <c:dispUnits/>
        <c:majorUnit val="1"/>
      </c:valAx>
      <c:valAx>
        <c:axId val="42852342"/>
        <c:scaling>
          <c:orientation val="minMax"/>
          <c:max val="95"/>
          <c:min val="45"/>
        </c:scaling>
        <c:axPos val="l"/>
        <c:title>
          <c:tx>
            <c:rich>
              <a:bodyPr vert="horz" rot="-5400000" anchor="ctr"/>
              <a:lstStyle/>
              <a:p>
                <a:pPr algn="ctr">
                  <a:defRPr/>
                </a:pPr>
                <a:r>
                  <a:rPr lang="en-US" cap="none" sz="1200" b="0" i="0" u="none" baseline="0">
                    <a:solidFill>
                      <a:srgbClr val="0000FF"/>
                    </a:solidFill>
                  </a:rPr>
                  <a:t>cm</a:t>
                </a:r>
              </a:p>
            </c:rich>
          </c:tx>
          <c:layout>
            <c:manualLayout>
              <c:xMode val="factor"/>
              <c:yMode val="factor"/>
              <c:x val="-0.013"/>
              <c:y val="-0.001"/>
            </c:manualLayout>
          </c:layout>
          <c:overlay val="0"/>
          <c:spPr>
            <a:noFill/>
            <a:ln>
              <a:noFill/>
            </a:ln>
          </c:spPr>
        </c:title>
        <c:majorGridlines>
          <c:spPr>
            <a:ln w="3175">
              <a:solidFill>
                <a:srgbClr val="0000FF"/>
              </a:solidFill>
            </a:ln>
          </c:spPr>
        </c:majorGridlines>
        <c:delete val="0"/>
        <c:numFmt formatCode="General" sourceLinked="1"/>
        <c:majorTickMark val="out"/>
        <c:minorTickMark val="none"/>
        <c:tickLblPos val="nextTo"/>
        <c:spPr>
          <a:ln w="3175">
            <a:solidFill>
              <a:srgbClr val="0000FF"/>
            </a:solidFill>
          </a:ln>
        </c:spPr>
        <c:txPr>
          <a:bodyPr vert="horz" rot="0"/>
          <a:lstStyle/>
          <a:p>
            <a:pPr>
              <a:defRPr lang="en-US" cap="none" sz="1200" b="0" i="0" u="none" baseline="0">
                <a:solidFill>
                  <a:srgbClr val="0000FF"/>
                </a:solidFill>
              </a:defRPr>
            </a:pPr>
          </a:p>
        </c:txPr>
        <c:crossAx val="34587533"/>
        <c:crosses val="autoZero"/>
        <c:crossBetween val="midCat"/>
        <c:dispUnits/>
        <c:majorUnit val="5"/>
        <c:minorUnit val="1"/>
      </c:valAx>
      <c:spPr>
        <a:noFill/>
        <a:ln w="12700">
          <a:solidFill>
            <a:srgbClr val="808080"/>
          </a:solidFill>
        </a:ln>
      </c:spPr>
    </c:plotArea>
    <c:legend>
      <c:legendPos val="r"/>
      <c:layout>
        <c:manualLayout>
          <c:xMode val="edge"/>
          <c:yMode val="edge"/>
          <c:x val="0.812"/>
          <c:y val="0.618"/>
          <c:w val="0.09175"/>
          <c:h val="0.15225"/>
        </c:manualLayout>
      </c:layout>
      <c:overlay val="0"/>
      <c:spPr>
        <a:noFill/>
        <a:ln w="3175">
          <a:solidFill>
            <a:srgbClr val="000000"/>
          </a:solidFill>
        </a:ln>
      </c:spPr>
      <c:txPr>
        <a:bodyPr vert="horz" rot="0"/>
        <a:lstStyle/>
        <a:p>
          <a:pPr>
            <a:defRPr lang="en-US" cap="none" sz="1100" b="0" i="0" u="none" baseline="0">
              <a:solidFill>
                <a:srgbClr val="0000FF"/>
              </a:solidFill>
              <a:latin typeface="Times New Roman"/>
              <a:ea typeface="Times New Roman"/>
              <a:cs typeface="Times New Roman"/>
            </a:defRPr>
          </a:pPr>
        </a:p>
      </c:txPr>
    </c:legend>
    <c:plotVisOnly val="1"/>
    <c:dispBlanksAs val="gap"/>
    <c:showDLblsOverMax val="0"/>
  </c:chart>
  <c:spPr>
    <a:blipFill>
      <a:blip r:embed="rId1"/>
      <a:srcRect/>
      <a:tile sx="100000" sy="100000" flip="none" algn="tl"/>
    </a:blipFill>
    <a:ln w="38100">
      <a:pattFill prst="pct75">
        <a:fgClr>
          <a:srgbClr val="000000"/>
        </a:fgClr>
        <a:bgClr>
          <a:srgbClr val="FFFFFF"/>
        </a:bgClr>
      </a:pattFill>
    </a:ln>
  </c:spPr>
  <c:txPr>
    <a:bodyPr vert="horz" rot="0"/>
    <a:lstStyle/>
    <a:p>
      <a:pPr>
        <a:defRPr lang="en-US" cap="none" sz="16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800080"/>
                </a:solidFill>
              </a:rPr>
              <a:t>peso</a:t>
            </a:r>
          </a:p>
        </c:rich>
      </c:tx>
      <c:layout>
        <c:manualLayout>
          <c:xMode val="factor"/>
          <c:yMode val="factor"/>
          <c:x val="0"/>
          <c:y val="-0.00175"/>
        </c:manualLayout>
      </c:layout>
      <c:spPr>
        <a:noFill/>
        <a:ln>
          <a:noFill/>
        </a:ln>
      </c:spPr>
    </c:title>
    <c:plotArea>
      <c:layout>
        <c:manualLayout>
          <c:xMode val="edge"/>
          <c:yMode val="edge"/>
          <c:x val="0.082"/>
          <c:y val="0.05225"/>
          <c:w val="0.91425"/>
          <c:h val="0.9425"/>
        </c:manualLayout>
      </c:layout>
      <c:scatterChart>
        <c:scatterStyle val="lineMarker"/>
        <c:varyColors val="0"/>
        <c:ser>
          <c:idx val="0"/>
          <c:order val="0"/>
          <c:tx>
            <c:strRef>
              <c:f>crescitafemmine!$AN$1</c:f>
              <c:strCache>
                <c:ptCount val="1"/>
                <c:pt idx="0">
                  <c:v>3%</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xVal>
            <c:numRef>
              <c:f>crescitafemmine!$AM$2:$AM$36</c:f>
              <c:numCache/>
            </c:numRef>
          </c:xVal>
          <c:yVal>
            <c:numRef>
              <c:f>crescitafemmine!$AN$2:$AN$36</c:f>
              <c:numCache/>
            </c:numRef>
          </c:yVal>
          <c:smooth val="0"/>
        </c:ser>
        <c:ser>
          <c:idx val="1"/>
          <c:order val="1"/>
          <c:tx>
            <c:strRef>
              <c:f>crescitafemmine!$AO$1</c:f>
              <c:strCache>
                <c:ptCount val="1"/>
                <c:pt idx="0">
                  <c:v>50%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00"/>
              </a:solidFill>
              <a:ln>
                <a:solidFill>
                  <a:srgbClr val="0000FF"/>
                </a:solidFill>
              </a:ln>
            </c:spPr>
          </c:marker>
          <c:xVal>
            <c:numRef>
              <c:f>crescitafemmine!$AM$2:$AM$36</c:f>
              <c:numCache/>
            </c:numRef>
          </c:xVal>
          <c:yVal>
            <c:numRef>
              <c:f>crescitafemmine!$AO$2:$AO$36</c:f>
              <c:numCache/>
            </c:numRef>
          </c:yVal>
          <c:smooth val="0"/>
        </c:ser>
        <c:ser>
          <c:idx val="2"/>
          <c:order val="2"/>
          <c:tx>
            <c:strRef>
              <c:f>crescitafemmine!$AP$1</c:f>
              <c:strCache>
                <c:ptCount val="1"/>
                <c:pt idx="0">
                  <c:v>97%</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FF"/>
                </a:solidFill>
              </a:ln>
            </c:spPr>
          </c:marker>
          <c:xVal>
            <c:numRef>
              <c:f>crescitafemmine!$AM$2:$AM$36</c:f>
              <c:numCache/>
            </c:numRef>
          </c:xVal>
          <c:yVal>
            <c:numRef>
              <c:f>crescitafemmine!$AP$2:$AP$36</c:f>
              <c:numCache/>
            </c:numRef>
          </c:yVal>
          <c:smooth val="0"/>
        </c:ser>
        <c:ser>
          <c:idx val="3"/>
          <c:order val="3"/>
          <c:tx>
            <c:strRef>
              <c:f>crescitafemmine!$C$18</c:f>
              <c:strCache>
                <c:ptCount val="1"/>
                <c:pt idx="0">
                  <c:v>z</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800000"/>
                </a:solidFill>
              </a:ln>
            </c:spPr>
          </c:marker>
          <c:dLbls>
            <c:numFmt formatCode="0.0" sourceLinked="0"/>
            <c:spPr>
              <a:solidFill>
                <a:srgbClr val="FFFFCC"/>
              </a:solidFill>
              <a:ln w="3175">
                <a:noFill/>
              </a:ln>
            </c:spPr>
            <c:txPr>
              <a:bodyPr vert="horz" rot="0" anchor="ctr"/>
              <a:lstStyle/>
              <a:p>
                <a:pPr algn="ctr">
                  <a:defRPr lang="en-US" cap="none" sz="1050" b="1" i="0" u="none" baseline="0">
                    <a:solidFill>
                      <a:srgbClr val="FF0000"/>
                    </a:solidFill>
                    <a:latin typeface="Times New Roman"/>
                    <a:ea typeface="Times New Roman"/>
                    <a:cs typeface="Times New Roman"/>
                  </a:defRPr>
                </a:pPr>
              </a:p>
            </c:txPr>
            <c:dLblPos val="r"/>
            <c:showLegendKey val="0"/>
            <c:showVal val="1"/>
            <c:showBubbleSize val="0"/>
            <c:showCatName val="0"/>
            <c:showSerName val="0"/>
            <c:showPercent val="0"/>
          </c:dLbls>
          <c:xVal>
            <c:numRef>
              <c:f>crescitafemmine!$AH$2:$AH$36</c:f>
              <c:numCache/>
            </c:numRef>
          </c:xVal>
          <c:yVal>
            <c:numRef>
              <c:f>crescitafemmine!$G$2:$G$36</c:f>
              <c:numCache/>
            </c:numRef>
          </c:yVal>
          <c:smooth val="0"/>
        </c:ser>
        <c:axId val="50126759"/>
        <c:axId val="48487648"/>
      </c:scatterChart>
      <c:valAx>
        <c:axId val="50126759"/>
        <c:scaling>
          <c:orientation val="minMax"/>
          <c:max val="24"/>
          <c:min val="0"/>
        </c:scaling>
        <c:axPos val="b"/>
        <c:title>
          <c:tx>
            <c:rich>
              <a:bodyPr vert="horz" rot="0" anchor="ctr"/>
              <a:lstStyle/>
              <a:p>
                <a:pPr algn="ctr">
                  <a:defRPr/>
                </a:pPr>
                <a:r>
                  <a:rPr lang="en-US" cap="none" sz="1200" b="0" i="0" u="none" baseline="0">
                    <a:solidFill>
                      <a:srgbClr val="FF0000"/>
                    </a:solidFill>
                  </a:rPr>
                  <a:t>mesi</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FF0000"/>
            </a:solidFill>
          </a:ln>
        </c:spPr>
        <c:txPr>
          <a:bodyPr vert="horz" rot="0"/>
          <a:lstStyle/>
          <a:p>
            <a:pPr>
              <a:defRPr lang="en-US" cap="none" sz="1200" b="0" i="0" u="none" baseline="0">
                <a:solidFill>
                  <a:srgbClr val="FF0000"/>
                </a:solidFill>
              </a:defRPr>
            </a:pPr>
          </a:p>
        </c:txPr>
        <c:crossAx val="48487648"/>
        <c:crossesAt val="0"/>
        <c:crossBetween val="midCat"/>
        <c:dispUnits/>
        <c:majorUnit val="1"/>
      </c:valAx>
      <c:valAx>
        <c:axId val="48487648"/>
        <c:scaling>
          <c:orientation val="minMax"/>
          <c:max val="16"/>
          <c:min val="2"/>
        </c:scaling>
        <c:axPos val="l"/>
        <c:title>
          <c:tx>
            <c:rich>
              <a:bodyPr vert="horz" rot="-5400000" anchor="ctr"/>
              <a:lstStyle/>
              <a:p>
                <a:pPr algn="ctr">
                  <a:defRPr/>
                </a:pPr>
                <a:r>
                  <a:rPr lang="en-US" cap="none" sz="1200" b="0" i="0" u="none" baseline="0">
                    <a:solidFill>
                      <a:srgbClr val="800080"/>
                    </a:solidFill>
                  </a:rPr>
                  <a:t>kg</a:t>
                </a:r>
              </a:p>
            </c:rich>
          </c:tx>
          <c:layout>
            <c:manualLayout>
              <c:xMode val="factor"/>
              <c:yMode val="factor"/>
              <c:x val="-0.0125"/>
              <c:y val="-0.001"/>
            </c:manualLayout>
          </c:layout>
          <c:overlay val="0"/>
          <c:spPr>
            <a:noFill/>
            <a:ln>
              <a:noFill/>
            </a:ln>
          </c:spPr>
        </c:title>
        <c:majorGridlines>
          <c:spPr>
            <a:ln w="3175">
              <a:solidFill>
                <a:srgbClr val="800080"/>
              </a:solidFill>
            </a:ln>
          </c:spPr>
        </c:majorGridlines>
        <c:minorGridlines>
          <c:spPr>
            <a:ln w="3175">
              <a:solidFill>
                <a:srgbClr val="993366"/>
              </a:solidFill>
              <a:prstDash val="sysDot"/>
            </a:ln>
          </c:spPr>
        </c:minorGridlines>
        <c:delete val="0"/>
        <c:numFmt formatCode="General" sourceLinked="1"/>
        <c:majorTickMark val="out"/>
        <c:minorTickMark val="none"/>
        <c:tickLblPos val="nextTo"/>
        <c:spPr>
          <a:ln w="3175">
            <a:solidFill>
              <a:srgbClr val="0000FF"/>
            </a:solidFill>
          </a:ln>
        </c:spPr>
        <c:txPr>
          <a:bodyPr vert="horz" rot="0"/>
          <a:lstStyle/>
          <a:p>
            <a:pPr>
              <a:defRPr lang="en-US" cap="none" sz="1200" b="0" i="0" u="none" baseline="0">
                <a:solidFill>
                  <a:srgbClr val="800080"/>
                </a:solidFill>
              </a:defRPr>
            </a:pPr>
          </a:p>
        </c:txPr>
        <c:crossAx val="50126759"/>
        <c:crosses val="autoZero"/>
        <c:crossBetween val="midCat"/>
        <c:dispUnits/>
        <c:majorUnit val="1"/>
        <c:minorUnit val="1"/>
      </c:valAx>
      <c:spPr>
        <a:noFill/>
        <a:ln w="12700">
          <a:solidFill>
            <a:srgbClr val="808080"/>
          </a:solidFill>
        </a:ln>
      </c:spPr>
    </c:plotArea>
    <c:legend>
      <c:legendPos val="r"/>
      <c:layout>
        <c:manualLayout>
          <c:xMode val="edge"/>
          <c:yMode val="edge"/>
          <c:x val="0.815"/>
          <c:y val="0.60525"/>
          <c:w val="0.1045"/>
          <c:h val="0.16325"/>
        </c:manualLayout>
      </c:layout>
      <c:overlay val="0"/>
      <c:spPr>
        <a:noFill/>
        <a:ln w="3175">
          <a:solidFill>
            <a:srgbClr val="000000"/>
          </a:solidFill>
        </a:ln>
      </c:spPr>
      <c:txPr>
        <a:bodyPr vert="horz" rot="0"/>
        <a:lstStyle/>
        <a:p>
          <a:pPr>
            <a:defRPr lang="en-US" cap="none" sz="1100" b="0" i="0" u="none" baseline="0">
              <a:solidFill>
                <a:srgbClr val="800080"/>
              </a:solidFill>
              <a:latin typeface="Times New Roman"/>
              <a:ea typeface="Times New Roman"/>
              <a:cs typeface="Times New Roman"/>
            </a:defRPr>
          </a:pPr>
        </a:p>
      </c:txPr>
    </c:legend>
    <c:plotVisOnly val="1"/>
    <c:dispBlanksAs val="gap"/>
    <c:showDLblsOverMax val="0"/>
  </c:chart>
  <c:spPr>
    <a:blipFill>
      <a:blip r:embed="rId1"/>
      <a:srcRect/>
      <a:tile sx="100000" sy="100000" flip="none" algn="tl"/>
    </a:blipFill>
    <a:ln w="38100">
      <a:pattFill prst="pct75">
        <a:fgClr>
          <a:srgbClr val="000000"/>
        </a:fgClr>
        <a:bgClr>
          <a:srgbClr val="FFFFFF"/>
        </a:bgClr>
      </a:pattFill>
    </a:ln>
  </c:spPr>
  <c:txPr>
    <a:bodyPr vert="horz" rot="0"/>
    <a:lstStyle/>
    <a:p>
      <a:pPr>
        <a:defRPr lang="en-US" cap="none" sz="16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8000"/>
                </a:solidFill>
              </a:rPr>
              <a:t>circonferenza testolina</a:t>
            </a:r>
          </a:p>
        </c:rich>
      </c:tx>
      <c:layout>
        <c:manualLayout>
          <c:xMode val="factor"/>
          <c:yMode val="factor"/>
          <c:x val="0.00175"/>
          <c:y val="0"/>
        </c:manualLayout>
      </c:layout>
      <c:spPr>
        <a:noFill/>
        <a:ln>
          <a:noFill/>
        </a:ln>
      </c:spPr>
    </c:title>
    <c:plotArea>
      <c:layout>
        <c:manualLayout>
          <c:xMode val="edge"/>
          <c:yMode val="edge"/>
          <c:x val="0.082"/>
          <c:y val="0.05575"/>
          <c:w val="0.841"/>
          <c:h val="0.92875"/>
        </c:manualLayout>
      </c:layout>
      <c:scatterChart>
        <c:scatterStyle val="lineMarker"/>
        <c:varyColors val="0"/>
        <c:ser>
          <c:idx val="0"/>
          <c:order val="0"/>
          <c:tx>
            <c:strRef>
              <c:f>crescitafemmine!$AX$1</c:f>
              <c:strCache>
                <c:ptCount val="1"/>
                <c:pt idx="0">
                  <c:v>3%</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008000"/>
                </a:solidFill>
              </a:ln>
            </c:spPr>
          </c:marker>
          <c:xVal>
            <c:numRef>
              <c:f>crescitafemmine!$AW$2:$AW$36</c:f>
              <c:numCache/>
            </c:numRef>
          </c:xVal>
          <c:yVal>
            <c:numRef>
              <c:f>crescitafemmine!$AX$2:$AX$36</c:f>
              <c:numCache/>
            </c:numRef>
          </c:yVal>
          <c:smooth val="0"/>
        </c:ser>
        <c:ser>
          <c:idx val="1"/>
          <c:order val="1"/>
          <c:tx>
            <c:strRef>
              <c:f>crescitafemmine!$AY$1</c:f>
              <c:strCache>
                <c:ptCount val="1"/>
                <c:pt idx="0">
                  <c:v>50%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333333"/>
                </a:solidFill>
              </a:ln>
            </c:spPr>
          </c:marker>
          <c:xVal>
            <c:numRef>
              <c:f>crescitafemmine!$AW$2:$AW$36</c:f>
              <c:numCache/>
            </c:numRef>
          </c:xVal>
          <c:yVal>
            <c:numRef>
              <c:f>crescitafemmine!$AY$2:$AY$36</c:f>
              <c:numCache/>
            </c:numRef>
          </c:yVal>
          <c:smooth val="0"/>
        </c:ser>
        <c:ser>
          <c:idx val="2"/>
          <c:order val="2"/>
          <c:tx>
            <c:strRef>
              <c:f>crescitafemmine!$AZ$1</c:f>
              <c:strCache>
                <c:ptCount val="1"/>
                <c:pt idx="0">
                  <c:v>97%</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008000"/>
                </a:solidFill>
              </a:ln>
            </c:spPr>
          </c:marker>
          <c:xVal>
            <c:numRef>
              <c:f>crescitafemmine!$AW$2:$AW$36</c:f>
              <c:numCache/>
            </c:numRef>
          </c:xVal>
          <c:yVal>
            <c:numRef>
              <c:f>crescitafemmine!$AZ$2:$AZ$36</c:f>
              <c:numCache/>
            </c:numRef>
          </c:yVal>
          <c:smooth val="0"/>
        </c:ser>
        <c:ser>
          <c:idx val="3"/>
          <c:order val="3"/>
          <c:tx>
            <c:strRef>
              <c:f>crescitafemmine!$C$18</c:f>
              <c:strCache>
                <c:ptCount val="1"/>
                <c:pt idx="0">
                  <c:v>z</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800000"/>
                </a:solidFill>
              </a:ln>
            </c:spPr>
          </c:marker>
          <c:dLbls>
            <c:numFmt formatCode="0" sourceLinked="0"/>
            <c:spPr>
              <a:solidFill>
                <a:srgbClr val="FFFFCC"/>
              </a:solidFill>
              <a:ln w="3175">
                <a:noFill/>
              </a:ln>
            </c:spPr>
            <c:txPr>
              <a:bodyPr vert="horz" rot="0" anchor="ctr"/>
              <a:lstStyle/>
              <a:p>
                <a:pPr algn="ctr">
                  <a:defRPr lang="en-US" cap="none" sz="950" b="1" i="0" u="none" baseline="0">
                    <a:solidFill>
                      <a:srgbClr val="FF0000"/>
                    </a:solidFill>
                    <a:latin typeface="Times New Roman"/>
                    <a:ea typeface="Times New Roman"/>
                    <a:cs typeface="Times New Roman"/>
                  </a:defRPr>
                </a:pPr>
              </a:p>
            </c:txPr>
            <c:dLblPos val="r"/>
            <c:showLegendKey val="0"/>
            <c:showVal val="1"/>
            <c:showBubbleSize val="0"/>
            <c:showCatName val="0"/>
            <c:showSerName val="0"/>
            <c:showPercent val="0"/>
          </c:dLbls>
          <c:xVal>
            <c:numRef>
              <c:f>crescitafemmine!$AH$2:$AH$36</c:f>
              <c:numCache/>
            </c:numRef>
          </c:xVal>
          <c:yVal>
            <c:numRef>
              <c:f>crescitafemmine!$I$2:$I$36</c:f>
              <c:numCache/>
            </c:numRef>
          </c:yVal>
          <c:smooth val="0"/>
        </c:ser>
        <c:axId val="33735649"/>
        <c:axId val="35185386"/>
      </c:scatterChart>
      <c:valAx>
        <c:axId val="33735649"/>
        <c:scaling>
          <c:orientation val="minMax"/>
          <c:max val="24"/>
          <c:min val="0"/>
        </c:scaling>
        <c:axPos val="b"/>
        <c:title>
          <c:tx>
            <c:rich>
              <a:bodyPr vert="horz" rot="0" anchor="ctr"/>
              <a:lstStyle/>
              <a:p>
                <a:pPr algn="ctr">
                  <a:defRPr/>
                </a:pPr>
                <a:r>
                  <a:rPr lang="en-US" cap="none" sz="1200" b="0" i="0" u="none" baseline="0">
                    <a:solidFill>
                      <a:srgbClr val="FF0000"/>
                    </a:solidFill>
                  </a:rPr>
                  <a:t>mesi</a:t>
                </a:r>
              </a:p>
            </c:rich>
          </c:tx>
          <c:layout>
            <c:manualLayout>
              <c:xMode val="factor"/>
              <c:yMode val="factor"/>
              <c:x val="-0.0115"/>
              <c:y val="-0.0025"/>
            </c:manualLayout>
          </c:layout>
          <c:overlay val="0"/>
          <c:spPr>
            <a:noFill/>
            <a:ln>
              <a:noFill/>
            </a:ln>
          </c:spPr>
        </c:title>
        <c:delete val="0"/>
        <c:numFmt formatCode="General" sourceLinked="1"/>
        <c:majorTickMark val="out"/>
        <c:minorTickMark val="none"/>
        <c:tickLblPos val="nextTo"/>
        <c:spPr>
          <a:ln w="3175">
            <a:solidFill>
              <a:srgbClr val="FF0000"/>
            </a:solidFill>
          </a:ln>
        </c:spPr>
        <c:txPr>
          <a:bodyPr vert="horz" rot="0"/>
          <a:lstStyle/>
          <a:p>
            <a:pPr>
              <a:defRPr lang="en-US" cap="none" sz="1150" b="0" i="0" u="none" baseline="0">
                <a:solidFill>
                  <a:srgbClr val="FF0000"/>
                </a:solidFill>
              </a:defRPr>
            </a:pPr>
          </a:p>
        </c:txPr>
        <c:crossAx val="35185386"/>
        <c:crossesAt val="0"/>
        <c:crossBetween val="midCat"/>
        <c:dispUnits/>
        <c:majorUnit val="1"/>
      </c:valAx>
      <c:valAx>
        <c:axId val="35185386"/>
        <c:scaling>
          <c:orientation val="minMax"/>
          <c:max val="55"/>
          <c:min val="30"/>
        </c:scaling>
        <c:axPos val="l"/>
        <c:title>
          <c:tx>
            <c:rich>
              <a:bodyPr vert="horz" rot="-5400000" anchor="ctr"/>
              <a:lstStyle/>
              <a:p>
                <a:pPr algn="ctr">
                  <a:defRPr/>
                </a:pPr>
                <a:r>
                  <a:rPr lang="en-US" cap="none" sz="1200" b="0" i="0" u="none" baseline="0">
                    <a:solidFill>
                      <a:srgbClr val="008000"/>
                    </a:solidFill>
                  </a:rPr>
                  <a:t>cm</a:t>
                </a:r>
              </a:p>
            </c:rich>
          </c:tx>
          <c:layout>
            <c:manualLayout>
              <c:xMode val="factor"/>
              <c:yMode val="factor"/>
              <c:x val="-0.01325"/>
              <c:y val="-0.001"/>
            </c:manualLayout>
          </c:layout>
          <c:overlay val="0"/>
          <c:spPr>
            <a:noFill/>
            <a:ln>
              <a:noFill/>
            </a:ln>
          </c:spPr>
        </c:title>
        <c:majorGridlines>
          <c:spPr>
            <a:ln w="3175">
              <a:solidFill>
                <a:srgbClr val="0000FF"/>
              </a:solidFill>
            </a:ln>
          </c:spPr>
        </c:majorGridlines>
        <c:minorGridlines>
          <c:spPr>
            <a:ln w="3175">
              <a:solidFill>
                <a:srgbClr val="993366"/>
              </a:solidFill>
              <a:prstDash val="sysDot"/>
            </a:ln>
          </c:spPr>
        </c:minorGridlines>
        <c:delete val="0"/>
        <c:numFmt formatCode="General" sourceLinked="1"/>
        <c:majorTickMark val="out"/>
        <c:minorTickMark val="none"/>
        <c:tickLblPos val="nextTo"/>
        <c:spPr>
          <a:ln w="3175">
            <a:solidFill>
              <a:srgbClr val="0000FF"/>
            </a:solidFill>
          </a:ln>
        </c:spPr>
        <c:txPr>
          <a:bodyPr vert="horz" rot="0"/>
          <a:lstStyle/>
          <a:p>
            <a:pPr>
              <a:defRPr lang="en-US" cap="none" sz="1150" b="0" i="0" u="none" baseline="0">
                <a:solidFill>
                  <a:srgbClr val="008000"/>
                </a:solidFill>
              </a:defRPr>
            </a:pPr>
          </a:p>
        </c:txPr>
        <c:crossAx val="33735649"/>
        <c:crosses val="autoZero"/>
        <c:crossBetween val="midCat"/>
        <c:dispUnits/>
        <c:majorUnit val="5"/>
        <c:minorUnit val="1"/>
      </c:valAx>
      <c:spPr>
        <a:noFill/>
        <a:ln w="12700">
          <a:solidFill>
            <a:srgbClr val="808080"/>
          </a:solidFill>
        </a:ln>
      </c:spPr>
    </c:plotArea>
    <c:legend>
      <c:legendPos val="r"/>
      <c:layout>
        <c:manualLayout>
          <c:xMode val="edge"/>
          <c:yMode val="edge"/>
          <c:x val="0.813"/>
          <c:y val="0.62175"/>
          <c:w val="0.09175"/>
          <c:h val="0.14825"/>
        </c:manualLayout>
      </c:layout>
      <c:overlay val="0"/>
      <c:spPr>
        <a:noFill/>
        <a:ln w="3175">
          <a:solidFill>
            <a:srgbClr val="000000"/>
          </a:solidFill>
        </a:ln>
      </c:spPr>
      <c:txPr>
        <a:bodyPr vert="horz" rot="0"/>
        <a:lstStyle/>
        <a:p>
          <a:pPr>
            <a:defRPr lang="en-US" cap="none" sz="1100" b="0" i="0" u="none" baseline="0">
              <a:solidFill>
                <a:srgbClr val="008000"/>
              </a:solidFill>
              <a:latin typeface="Times New Roman"/>
              <a:ea typeface="Times New Roman"/>
              <a:cs typeface="Times New Roman"/>
            </a:defRPr>
          </a:pPr>
        </a:p>
      </c:txPr>
    </c:legend>
    <c:plotVisOnly val="1"/>
    <c:dispBlanksAs val="gap"/>
    <c:showDLblsOverMax val="0"/>
  </c:chart>
  <c:spPr>
    <a:blipFill>
      <a:blip r:embed="rId1"/>
      <a:srcRect/>
      <a:tile sx="100000" sy="100000" flip="none" algn="tl"/>
    </a:blipFill>
    <a:ln w="38100">
      <a:pattFill prst="pct75">
        <a:fgClr>
          <a:srgbClr val="000000"/>
        </a:fgClr>
        <a:bgClr>
          <a:srgbClr val="FFFFFF"/>
        </a:bgClr>
      </a:pattFill>
    </a:ln>
  </c:spPr>
  <c:txPr>
    <a:bodyPr vert="horz" rot="0"/>
    <a:lstStyle/>
    <a:p>
      <a:pPr>
        <a:defRPr lang="en-US" cap="none" sz="16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58</xdr:row>
      <xdr:rowOff>142875</xdr:rowOff>
    </xdr:from>
    <xdr:to>
      <xdr:col>13</xdr:col>
      <xdr:colOff>209550</xdr:colOff>
      <xdr:row>81</xdr:row>
      <xdr:rowOff>123825</xdr:rowOff>
    </xdr:to>
    <xdr:graphicFrame>
      <xdr:nvGraphicFramePr>
        <xdr:cNvPr id="1" name="Chart 1"/>
        <xdr:cNvGraphicFramePr/>
      </xdr:nvGraphicFramePr>
      <xdr:xfrm>
        <a:off x="733425" y="13344525"/>
        <a:ext cx="10372725" cy="3581400"/>
      </xdr:xfrm>
      <a:graphic>
        <a:graphicData uri="http://schemas.openxmlformats.org/drawingml/2006/chart">
          <c:chart xmlns:c="http://schemas.openxmlformats.org/drawingml/2006/chart" r:id="rId1"/>
        </a:graphicData>
      </a:graphic>
    </xdr:graphicFrame>
    <xdr:clientData/>
  </xdr:twoCellAnchor>
  <xdr:twoCellAnchor>
    <xdr:from>
      <xdr:col>1</xdr:col>
      <xdr:colOff>438150</xdr:colOff>
      <xdr:row>37</xdr:row>
      <xdr:rowOff>19050</xdr:rowOff>
    </xdr:from>
    <xdr:to>
      <xdr:col>13</xdr:col>
      <xdr:colOff>190500</xdr:colOff>
      <xdr:row>57</xdr:row>
      <xdr:rowOff>123825</xdr:rowOff>
    </xdr:to>
    <xdr:graphicFrame>
      <xdr:nvGraphicFramePr>
        <xdr:cNvPr id="2" name="Chart 2"/>
        <xdr:cNvGraphicFramePr/>
      </xdr:nvGraphicFramePr>
      <xdr:xfrm>
        <a:off x="704850" y="9915525"/>
        <a:ext cx="10382250" cy="334327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82</xdr:row>
      <xdr:rowOff>85725</xdr:rowOff>
    </xdr:from>
    <xdr:to>
      <xdr:col>13</xdr:col>
      <xdr:colOff>142875</xdr:colOff>
      <xdr:row>102</xdr:row>
      <xdr:rowOff>19050</xdr:rowOff>
    </xdr:to>
    <xdr:graphicFrame>
      <xdr:nvGraphicFramePr>
        <xdr:cNvPr id="3" name="Chart 3"/>
        <xdr:cNvGraphicFramePr/>
      </xdr:nvGraphicFramePr>
      <xdr:xfrm>
        <a:off x="666750" y="17345025"/>
        <a:ext cx="10372725" cy="45624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13</xdr:row>
      <xdr:rowOff>9525</xdr:rowOff>
    </xdr:from>
    <xdr:to>
      <xdr:col>21</xdr:col>
      <xdr:colOff>438150</xdr:colOff>
      <xdr:row>24</xdr:row>
      <xdr:rowOff>85725</xdr:rowOff>
    </xdr:to>
    <xdr:pic>
      <xdr:nvPicPr>
        <xdr:cNvPr id="1" name="Picture 1" descr="vaccini"/>
        <xdr:cNvPicPr preferRelativeResize="1">
          <a:picLocks noChangeAspect="1"/>
        </xdr:cNvPicPr>
      </xdr:nvPicPr>
      <xdr:blipFill>
        <a:blip r:embed="rId1"/>
        <a:stretch>
          <a:fillRect/>
        </a:stretch>
      </xdr:blipFill>
      <xdr:spPr>
        <a:xfrm>
          <a:off x="7639050" y="2124075"/>
          <a:ext cx="649605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torbedendo.it/crescita_curve.htm" TargetMode="External" /><Relationship Id="rId2" Type="http://schemas.openxmlformats.org/officeDocument/2006/relationships/hyperlink" Target="http://www.guidagenitori.it/guidagenitori/home.jsp?openDocument=3961&amp;parent1=149&amp;parent2=155&amp;docs=15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isterosalute.it/promozione/malattie/sezMalattie.jsp?id=15&amp;label=vac"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C118"/>
  <sheetViews>
    <sheetView showGridLines="0" showRowColHeaders="0" tabSelected="1" zoomScalePageLayoutView="0" workbookViewId="0" topLeftCell="B1">
      <selection activeCell="F3" sqref="F3"/>
    </sheetView>
  </sheetViews>
  <sheetFormatPr defaultColWidth="9.33203125" defaultRowHeight="12"/>
  <cols>
    <col min="1" max="1" width="4.66015625" style="35" customWidth="1"/>
    <col min="2" max="2" width="34.66015625" style="1" bestFit="1" customWidth="1"/>
    <col min="3" max="3" width="41" style="2" bestFit="1" customWidth="1"/>
    <col min="4" max="5" width="9.33203125" style="35" customWidth="1"/>
    <col min="6" max="6" width="18" style="40" bestFit="1" customWidth="1"/>
    <col min="7" max="7" width="12.83203125" style="6" bestFit="1" customWidth="1"/>
    <col min="8" max="8" width="12.33203125" style="6" bestFit="1" customWidth="1"/>
    <col min="9" max="9" width="11.16015625" style="6" customWidth="1"/>
    <col min="10" max="13" width="9.33203125" style="35" customWidth="1"/>
    <col min="14" max="14" width="8.66015625" style="35" customWidth="1"/>
    <col min="15" max="15" width="9.16015625" style="7" customWidth="1"/>
    <col min="16" max="18" width="10" style="35" customWidth="1"/>
    <col min="19" max="31" width="9.33203125" style="35" customWidth="1"/>
    <col min="32" max="52" width="1.5" style="58" customWidth="1"/>
    <col min="53" max="16384" width="9.33203125" style="35" customWidth="1"/>
  </cols>
  <sheetData>
    <row r="1" spans="6:55" ht="21.75" thickBot="1">
      <c r="F1" s="36" t="s">
        <v>31</v>
      </c>
      <c r="G1" s="20" t="s">
        <v>3</v>
      </c>
      <c r="H1" s="21" t="s">
        <v>2</v>
      </c>
      <c r="I1" s="37" t="s">
        <v>0</v>
      </c>
      <c r="AG1" s="59" t="s">
        <v>30</v>
      </c>
      <c r="AH1" s="59" t="s">
        <v>32</v>
      </c>
      <c r="AI1" s="60"/>
      <c r="AJ1" s="60"/>
      <c r="AK1" s="60"/>
      <c r="AL1" s="61"/>
      <c r="AM1" s="62" t="s">
        <v>3</v>
      </c>
      <c r="AN1" s="63">
        <v>0.03</v>
      </c>
      <c r="AO1" s="63">
        <v>0.5</v>
      </c>
      <c r="AP1" s="63">
        <v>0.97</v>
      </c>
      <c r="AQ1" s="61"/>
      <c r="AR1" s="64" t="s">
        <v>2</v>
      </c>
      <c r="AS1" s="63">
        <v>0.03</v>
      </c>
      <c r="AT1" s="63">
        <v>0.5</v>
      </c>
      <c r="AU1" s="63">
        <v>0.97</v>
      </c>
      <c r="AV1" s="61"/>
      <c r="AW1" s="62" t="s">
        <v>0</v>
      </c>
      <c r="AX1" s="65">
        <v>0.03</v>
      </c>
      <c r="AY1" s="65">
        <v>0.5</v>
      </c>
      <c r="AZ1" s="65">
        <v>0.97</v>
      </c>
      <c r="BA1" s="43"/>
      <c r="BB1" s="43"/>
      <c r="BC1" s="43"/>
    </row>
    <row r="2" spans="6:55" ht="21.75" thickTop="1">
      <c r="F2" s="23">
        <v>39706</v>
      </c>
      <c r="G2" s="25">
        <v>3</v>
      </c>
      <c r="H2" s="26">
        <v>48.82</v>
      </c>
      <c r="I2" s="24">
        <v>33.59</v>
      </c>
      <c r="AG2" s="59">
        <f ca="1">TODAY()-C20</f>
        <v>776.5138888888905</v>
      </c>
      <c r="AH2" s="66">
        <f>IF(F2=0,0,(F2-$F$2)/30.5)</f>
        <v>0</v>
      </c>
      <c r="AI2" s="60"/>
      <c r="AJ2" s="60"/>
      <c r="AK2" s="60"/>
      <c r="AL2" s="61"/>
      <c r="AM2" s="62">
        <v>0</v>
      </c>
      <c r="AN2" s="62">
        <v>2.55</v>
      </c>
      <c r="AO2" s="62">
        <v>3.45</v>
      </c>
      <c r="AP2" s="62">
        <v>4.4</v>
      </c>
      <c r="AQ2" s="61"/>
      <c r="AR2" s="64">
        <v>0.05</v>
      </c>
      <c r="AS2" s="64">
        <v>47.03</v>
      </c>
      <c r="AT2" s="64">
        <v>51.03</v>
      </c>
      <c r="AU2" s="64">
        <v>54.05</v>
      </c>
      <c r="AV2" s="61"/>
      <c r="AW2" s="62">
        <v>0.05</v>
      </c>
      <c r="AX2" s="62">
        <v>32.55</v>
      </c>
      <c r="AY2" s="62">
        <v>34.59</v>
      </c>
      <c r="AZ2" s="62">
        <v>36.44</v>
      </c>
      <c r="BA2" s="43"/>
      <c r="BB2" s="43"/>
      <c r="BC2" s="43"/>
    </row>
    <row r="3" spans="2:55" ht="21">
      <c r="B3" s="2" t="str">
        <f>CONCATENATE(AG5,C16," e ",C17)</f>
        <v>buonasera x e y</v>
      </c>
      <c r="F3" s="23">
        <v>39352</v>
      </c>
      <c r="G3" s="25">
        <v>3.53</v>
      </c>
      <c r="H3" s="26">
        <v>52</v>
      </c>
      <c r="I3" s="24">
        <v>35.31</v>
      </c>
      <c r="AG3" s="59">
        <f>FLOOR(AG2/30.5,1)</f>
        <v>25</v>
      </c>
      <c r="AH3" s="66">
        <f>IF(F3=0,0,(F3-$F$2)/30.5)</f>
        <v>-11.60655737704918</v>
      </c>
      <c r="AI3" s="60"/>
      <c r="AJ3" s="60"/>
      <c r="AK3" s="60"/>
      <c r="AL3" s="61"/>
      <c r="AM3" s="62">
        <v>1</v>
      </c>
      <c r="AN3" s="62">
        <v>3.02</v>
      </c>
      <c r="AO3" s="62">
        <v>4</v>
      </c>
      <c r="AP3" s="62">
        <v>5</v>
      </c>
      <c r="AQ3" s="61"/>
      <c r="AR3" s="64">
        <v>1</v>
      </c>
      <c r="AS3" s="64">
        <v>49.76</v>
      </c>
      <c r="AT3" s="64">
        <v>53.86</v>
      </c>
      <c r="AU3" s="64">
        <v>56.92</v>
      </c>
      <c r="AV3" s="61"/>
      <c r="AW3" s="62">
        <v>1</v>
      </c>
      <c r="AX3" s="62">
        <v>34.13</v>
      </c>
      <c r="AY3" s="62">
        <v>36.17</v>
      </c>
      <c r="AZ3" s="62">
        <v>38.2</v>
      </c>
      <c r="BA3" s="43"/>
      <c r="BB3" s="43"/>
      <c r="BC3" s="43"/>
    </row>
    <row r="4" spans="2:55" ht="21">
      <c r="B4" s="1" t="str">
        <f>CONCATENATE("oggi ",C18," ha")</f>
        <v>oggi z ha</v>
      </c>
      <c r="C4" s="2" t="str">
        <f>CONCATENATE(AG3," mesi e ",AG4," giorni")</f>
        <v>25 mesi e 14 giorni</v>
      </c>
      <c r="F4" s="23">
        <v>39393</v>
      </c>
      <c r="G4" s="25">
        <v>4.34</v>
      </c>
      <c r="H4" s="26">
        <v>55.79</v>
      </c>
      <c r="I4" s="24">
        <v>37.46</v>
      </c>
      <c r="AG4" s="59">
        <f>ROUND(MOD(AG2,30.5),0)</f>
        <v>14</v>
      </c>
      <c r="AH4" s="66">
        <f>IF(F4=0,0,(F4-$F$2)/30.5)</f>
        <v>-10.262295081967213</v>
      </c>
      <c r="AI4" s="60"/>
      <c r="AJ4" s="60"/>
      <c r="AK4" s="60"/>
      <c r="AL4" s="61"/>
      <c r="AM4" s="62">
        <v>2</v>
      </c>
      <c r="AN4" s="62">
        <v>3.51</v>
      </c>
      <c r="AO4" s="62">
        <v>4.63</v>
      </c>
      <c r="AP4" s="62">
        <v>5.77</v>
      </c>
      <c r="AQ4" s="61"/>
      <c r="AR4" s="64">
        <v>2</v>
      </c>
      <c r="AS4" s="64">
        <v>52.45</v>
      </c>
      <c r="AT4" s="64">
        <v>56.4</v>
      </c>
      <c r="AU4" s="64">
        <v>59.94</v>
      </c>
      <c r="AV4" s="61"/>
      <c r="AW4" s="62">
        <v>2</v>
      </c>
      <c r="AX4" s="62">
        <v>35.99</v>
      </c>
      <c r="AY4" s="62">
        <v>38.06</v>
      </c>
      <c r="AZ4" s="62">
        <v>40.13</v>
      </c>
      <c r="BA4" s="43"/>
      <c r="BB4" s="43"/>
      <c r="BC4" s="43"/>
    </row>
    <row r="5" spans="3:55" ht="21">
      <c r="C5" s="2" t="str">
        <f>CONCATENATE(" (ossia ",FLOOR(AG2,1)," giorni)")</f>
        <v> (ossia 776 giorni)</v>
      </c>
      <c r="F5" s="23"/>
      <c r="G5" s="25"/>
      <c r="H5" s="26"/>
      <c r="I5" s="24"/>
      <c r="AG5" s="59" t="str">
        <f ca="1">IF(HOUR(NOW())&lt;13,"buongiorno ","buonasera ")</f>
        <v>buonasera </v>
      </c>
      <c r="AH5" s="66">
        <f>IF(F5=0,0,(F5-$F$2)/30.5)</f>
        <v>0</v>
      </c>
      <c r="AI5" s="61"/>
      <c r="AJ5" s="61"/>
      <c r="AK5" s="61"/>
      <c r="AL5" s="61"/>
      <c r="AM5" s="62">
        <v>3</v>
      </c>
      <c r="AN5" s="62">
        <v>4</v>
      </c>
      <c r="AO5" s="62">
        <v>5.25</v>
      </c>
      <c r="AP5" s="62">
        <v>6.48</v>
      </c>
      <c r="AQ5" s="61"/>
      <c r="AR5" s="64">
        <v>3</v>
      </c>
      <c r="AS5" s="64">
        <v>55</v>
      </c>
      <c r="AT5" s="64">
        <v>59</v>
      </c>
      <c r="AU5" s="64">
        <v>62.86</v>
      </c>
      <c r="AV5" s="61"/>
      <c r="AW5" s="62">
        <v>3</v>
      </c>
      <c r="AX5" s="62">
        <v>37.55</v>
      </c>
      <c r="AY5" s="62">
        <v>39.62</v>
      </c>
      <c r="AZ5" s="62">
        <v>41.56</v>
      </c>
      <c r="BA5" s="43"/>
      <c r="BB5" s="43"/>
      <c r="BC5" s="43"/>
    </row>
    <row r="6" spans="6:55" ht="21">
      <c r="F6" s="23"/>
      <c r="G6" s="25"/>
      <c r="H6" s="26"/>
      <c r="I6" s="24"/>
      <c r="AH6" s="66">
        <f aca="true" t="shared" si="0" ref="AH6:AH36">IF(F6=0,AH5,(F6-$F$2)/30.5)</f>
        <v>0</v>
      </c>
      <c r="AI6" s="61"/>
      <c r="AJ6" s="61"/>
      <c r="AK6" s="61"/>
      <c r="AL6" s="61"/>
      <c r="AM6" s="62">
        <v>4</v>
      </c>
      <c r="AN6" s="62">
        <v>4.58</v>
      </c>
      <c r="AO6" s="62">
        <v>5.92</v>
      </c>
      <c r="AP6" s="62">
        <v>7.32</v>
      </c>
      <c r="AQ6" s="61"/>
      <c r="AR6" s="64">
        <v>4</v>
      </c>
      <c r="AS6" s="64">
        <v>56.97</v>
      </c>
      <c r="AT6" s="64">
        <v>61.12</v>
      </c>
      <c r="AU6" s="64">
        <v>65.31</v>
      </c>
      <c r="AV6" s="61"/>
      <c r="AW6" s="62">
        <v>4</v>
      </c>
      <c r="AX6" s="62">
        <v>38.66</v>
      </c>
      <c r="AY6" s="62">
        <v>40.77</v>
      </c>
      <c r="AZ6" s="62">
        <v>42.86</v>
      </c>
      <c r="BA6" s="43"/>
      <c r="BB6" s="43"/>
      <c r="BC6" s="43"/>
    </row>
    <row r="7" spans="6:55" ht="21">
      <c r="F7" s="23"/>
      <c r="G7" s="25"/>
      <c r="H7" s="26"/>
      <c r="I7" s="24"/>
      <c r="AH7" s="66">
        <f t="shared" si="0"/>
        <v>0</v>
      </c>
      <c r="AI7" s="61"/>
      <c r="AJ7" s="61"/>
      <c r="AK7" s="61"/>
      <c r="AL7" s="61"/>
      <c r="AM7" s="62">
        <v>5</v>
      </c>
      <c r="AN7" s="62">
        <v>5.17</v>
      </c>
      <c r="AO7" s="62">
        <v>6.62</v>
      </c>
      <c r="AP7" s="62">
        <v>8.05</v>
      </c>
      <c r="AQ7" s="61"/>
      <c r="AR7" s="64">
        <v>5</v>
      </c>
      <c r="AS7" s="64">
        <v>58.71</v>
      </c>
      <c r="AT7" s="64">
        <v>63.05</v>
      </c>
      <c r="AU7" s="64">
        <v>67.43</v>
      </c>
      <c r="AV7" s="61"/>
      <c r="AW7" s="62">
        <v>5</v>
      </c>
      <c r="AX7" s="62">
        <v>39.55</v>
      </c>
      <c r="AY7" s="62">
        <v>41.84</v>
      </c>
      <c r="AZ7" s="62">
        <v>43.9</v>
      </c>
      <c r="BA7" s="43"/>
      <c r="BB7" s="43"/>
      <c r="BC7" s="43"/>
    </row>
    <row r="8" spans="6:55" ht="21">
      <c r="F8" s="23"/>
      <c r="G8" s="25"/>
      <c r="H8" s="26"/>
      <c r="I8" s="24"/>
      <c r="AH8" s="66">
        <f t="shared" si="0"/>
        <v>0</v>
      </c>
      <c r="AI8" s="61"/>
      <c r="AJ8" s="61"/>
      <c r="AK8" s="61"/>
      <c r="AL8" s="61"/>
      <c r="AM8" s="62">
        <v>6</v>
      </c>
      <c r="AN8" s="62">
        <v>5.69</v>
      </c>
      <c r="AO8" s="62">
        <v>7.2</v>
      </c>
      <c r="AP8" s="62">
        <v>8.83</v>
      </c>
      <c r="AQ8" s="61"/>
      <c r="AR8" s="64">
        <v>6</v>
      </c>
      <c r="AS8" s="64">
        <v>60.41</v>
      </c>
      <c r="AT8" s="64">
        <v>64.93</v>
      </c>
      <c r="AU8" s="64">
        <v>69.32</v>
      </c>
      <c r="AV8" s="61"/>
      <c r="AW8" s="62">
        <v>6</v>
      </c>
      <c r="AX8" s="62">
        <v>40.55</v>
      </c>
      <c r="AY8" s="62">
        <v>42.72</v>
      </c>
      <c r="AZ8" s="62">
        <v>44.78</v>
      </c>
      <c r="BA8" s="43"/>
      <c r="BB8" s="43"/>
      <c r="BC8" s="43"/>
    </row>
    <row r="9" spans="6:55" ht="21">
      <c r="F9" s="23"/>
      <c r="G9" s="25"/>
      <c r="H9" s="26"/>
      <c r="I9" s="24"/>
      <c r="AH9" s="66">
        <f t="shared" si="0"/>
        <v>0</v>
      </c>
      <c r="AI9" s="61"/>
      <c r="AJ9" s="61"/>
      <c r="AK9" s="61"/>
      <c r="AL9" s="61"/>
      <c r="AM9" s="62">
        <v>7</v>
      </c>
      <c r="AN9" s="62">
        <v>6.19</v>
      </c>
      <c r="AO9" s="62">
        <v>7.66</v>
      </c>
      <c r="AP9" s="62">
        <v>9.39</v>
      </c>
      <c r="AQ9" s="61"/>
      <c r="AR9" s="64">
        <v>7</v>
      </c>
      <c r="AS9" s="64">
        <v>61.97</v>
      </c>
      <c r="AT9" s="64">
        <v>66.68</v>
      </c>
      <c r="AU9" s="64">
        <v>71.3</v>
      </c>
      <c r="AV9" s="61"/>
      <c r="AW9" s="62">
        <v>7</v>
      </c>
      <c r="AX9" s="62">
        <v>41.3</v>
      </c>
      <c r="AY9" s="62">
        <v>43.46</v>
      </c>
      <c r="AZ9" s="62">
        <v>45.62</v>
      </c>
      <c r="BA9" s="43"/>
      <c r="BB9" s="43"/>
      <c r="BC9" s="43"/>
    </row>
    <row r="10" spans="6:55" ht="21">
      <c r="F10" s="23"/>
      <c r="G10" s="25"/>
      <c r="H10" s="26"/>
      <c r="I10" s="24"/>
      <c r="AH10" s="66">
        <f t="shared" si="0"/>
        <v>0</v>
      </c>
      <c r="AI10" s="61"/>
      <c r="AJ10" s="61"/>
      <c r="AK10" s="61"/>
      <c r="AL10" s="61"/>
      <c r="AM10" s="62">
        <v>8</v>
      </c>
      <c r="AN10" s="62">
        <v>6.58</v>
      </c>
      <c r="AO10" s="62">
        <v>8.11</v>
      </c>
      <c r="AP10" s="62">
        <v>9.97</v>
      </c>
      <c r="AQ10" s="61"/>
      <c r="AR10" s="64">
        <v>8</v>
      </c>
      <c r="AS10" s="64">
        <v>63.47</v>
      </c>
      <c r="AT10" s="64">
        <v>68.37</v>
      </c>
      <c r="AU10" s="64">
        <v>73.13</v>
      </c>
      <c r="AV10" s="61"/>
      <c r="AW10" s="62">
        <v>8</v>
      </c>
      <c r="AX10" s="62">
        <v>41.74</v>
      </c>
      <c r="AY10" s="62">
        <v>44.04</v>
      </c>
      <c r="AZ10" s="62">
        <v>46.27</v>
      </c>
      <c r="BA10" s="43"/>
      <c r="BB10" s="43"/>
      <c r="BC10" s="43"/>
    </row>
    <row r="11" spans="6:55" ht="21">
      <c r="F11" s="23"/>
      <c r="G11" s="25"/>
      <c r="H11" s="26"/>
      <c r="I11" s="24"/>
      <c r="AH11" s="66">
        <f t="shared" si="0"/>
        <v>0</v>
      </c>
      <c r="AI11" s="61"/>
      <c r="AJ11" s="61"/>
      <c r="AK11" s="61"/>
      <c r="AL11" s="61"/>
      <c r="AM11" s="62">
        <v>9</v>
      </c>
      <c r="AN11" s="62">
        <v>6.87</v>
      </c>
      <c r="AO11" s="62">
        <v>8.5</v>
      </c>
      <c r="AP11" s="62">
        <v>10.47</v>
      </c>
      <c r="AQ11" s="61"/>
      <c r="AR11" s="64">
        <v>9</v>
      </c>
      <c r="AS11" s="64">
        <v>64.89</v>
      </c>
      <c r="AT11" s="64">
        <v>69.98</v>
      </c>
      <c r="AU11" s="64">
        <v>74.69</v>
      </c>
      <c r="AV11" s="61"/>
      <c r="AW11" s="62">
        <v>9</v>
      </c>
      <c r="AX11" s="62">
        <v>42.28</v>
      </c>
      <c r="AY11" s="62">
        <v>44.55</v>
      </c>
      <c r="AZ11" s="62">
        <v>46.82</v>
      </c>
      <c r="BA11" s="43"/>
      <c r="BB11" s="43"/>
      <c r="BC11" s="43"/>
    </row>
    <row r="12" spans="6:55" ht="21">
      <c r="F12" s="23"/>
      <c r="G12" s="25"/>
      <c r="H12" s="26"/>
      <c r="I12" s="24"/>
      <c r="AH12" s="66">
        <f t="shared" si="0"/>
        <v>0</v>
      </c>
      <c r="AI12" s="61"/>
      <c r="AJ12" s="61"/>
      <c r="AK12" s="61"/>
      <c r="AL12" s="61"/>
      <c r="AM12" s="62">
        <v>10</v>
      </c>
      <c r="AN12" s="62">
        <v>7.17</v>
      </c>
      <c r="AO12" s="62">
        <v>8.92</v>
      </c>
      <c r="AP12" s="62">
        <v>10.9</v>
      </c>
      <c r="AQ12" s="61"/>
      <c r="AR12" s="64">
        <v>10</v>
      </c>
      <c r="AS12" s="64">
        <v>66.35</v>
      </c>
      <c r="AT12" s="64">
        <v>71.48</v>
      </c>
      <c r="AU12" s="64">
        <v>76.39</v>
      </c>
      <c r="AV12" s="61"/>
      <c r="AW12" s="62">
        <v>10</v>
      </c>
      <c r="AX12" s="62">
        <v>42.82</v>
      </c>
      <c r="AY12" s="62">
        <v>45.06</v>
      </c>
      <c r="AZ12" s="62">
        <v>47.22</v>
      </c>
      <c r="BA12" s="43"/>
      <c r="BB12" s="43"/>
      <c r="BC12" s="43"/>
    </row>
    <row r="13" spans="6:55" ht="21">
      <c r="F13" s="23"/>
      <c r="G13" s="25"/>
      <c r="H13" s="26"/>
      <c r="I13" s="24"/>
      <c r="AH13" s="66">
        <f t="shared" si="0"/>
        <v>0</v>
      </c>
      <c r="AI13" s="61"/>
      <c r="AJ13" s="61"/>
      <c r="AK13" s="61"/>
      <c r="AL13" s="61"/>
      <c r="AM13" s="62">
        <v>11</v>
      </c>
      <c r="AN13" s="62">
        <v>7.33</v>
      </c>
      <c r="AO13" s="62">
        <v>9.25</v>
      </c>
      <c r="AP13" s="62">
        <v>11.24</v>
      </c>
      <c r="AQ13" s="61"/>
      <c r="AR13" s="64">
        <v>11</v>
      </c>
      <c r="AS13" s="64">
        <v>67.81</v>
      </c>
      <c r="AT13" s="64">
        <v>72.76</v>
      </c>
      <c r="AU13" s="64">
        <v>77.75</v>
      </c>
      <c r="AV13" s="61"/>
      <c r="AW13" s="62">
        <v>11</v>
      </c>
      <c r="AX13" s="62">
        <v>43.29</v>
      </c>
      <c r="AY13" s="62">
        <v>45.52</v>
      </c>
      <c r="AZ13" s="62">
        <v>47.49</v>
      </c>
      <c r="BA13" s="43"/>
      <c r="BB13" s="43"/>
      <c r="BC13" s="43"/>
    </row>
    <row r="14" spans="6:55" ht="21">
      <c r="F14" s="23"/>
      <c r="G14" s="25"/>
      <c r="H14" s="26"/>
      <c r="I14" s="24"/>
      <c r="AH14" s="66">
        <f t="shared" si="0"/>
        <v>0</v>
      </c>
      <c r="AI14" s="61"/>
      <c r="AJ14" s="61"/>
      <c r="AK14" s="61"/>
      <c r="AL14" s="61"/>
      <c r="AM14" s="62">
        <v>12</v>
      </c>
      <c r="AN14" s="62">
        <v>7.47</v>
      </c>
      <c r="AO14" s="62">
        <v>9.53</v>
      </c>
      <c r="AP14" s="62">
        <v>11.54</v>
      </c>
      <c r="AQ14" s="61"/>
      <c r="AR14" s="64">
        <v>12</v>
      </c>
      <c r="AS14" s="64">
        <v>68.85</v>
      </c>
      <c r="AT14" s="64">
        <v>73.93</v>
      </c>
      <c r="AU14" s="64">
        <v>78.84</v>
      </c>
      <c r="AV14" s="61"/>
      <c r="AW14" s="62">
        <v>12</v>
      </c>
      <c r="AX14" s="62">
        <v>43.69</v>
      </c>
      <c r="AY14" s="62">
        <v>45.92</v>
      </c>
      <c r="AZ14" s="62">
        <v>47.86</v>
      </c>
      <c r="BA14" s="43"/>
      <c r="BB14" s="43"/>
      <c r="BC14" s="43"/>
    </row>
    <row r="15" spans="6:55" ht="21">
      <c r="F15" s="23"/>
      <c r="G15" s="25"/>
      <c r="H15" s="26"/>
      <c r="I15" s="24"/>
      <c r="AH15" s="66">
        <f t="shared" si="0"/>
        <v>0</v>
      </c>
      <c r="AI15" s="61"/>
      <c r="AJ15" s="61"/>
      <c r="AK15" s="61"/>
      <c r="AL15" s="61"/>
      <c r="AM15" s="62">
        <v>13</v>
      </c>
      <c r="AN15" s="62">
        <v>7.67</v>
      </c>
      <c r="AO15" s="62">
        <v>9.77</v>
      </c>
      <c r="AP15" s="62">
        <v>11.94</v>
      </c>
      <c r="AQ15" s="61"/>
      <c r="AR15" s="64">
        <v>13</v>
      </c>
      <c r="AS15" s="64">
        <v>69.74</v>
      </c>
      <c r="AT15" s="64">
        <v>74.88</v>
      </c>
      <c r="AU15" s="64">
        <v>79.92</v>
      </c>
      <c r="AV15" s="61"/>
      <c r="AW15" s="62">
        <v>13</v>
      </c>
      <c r="AX15" s="62">
        <v>44.01</v>
      </c>
      <c r="AY15" s="62">
        <v>46.17</v>
      </c>
      <c r="AZ15" s="62">
        <v>48.1</v>
      </c>
      <c r="BA15" s="43"/>
      <c r="BB15" s="43"/>
      <c r="BC15" s="43"/>
    </row>
    <row r="16" spans="2:55" ht="21">
      <c r="B16" s="1" t="s">
        <v>126</v>
      </c>
      <c r="C16" s="27" t="s">
        <v>130</v>
      </c>
      <c r="F16" s="23"/>
      <c r="G16" s="25"/>
      <c r="H16" s="26"/>
      <c r="I16" s="24"/>
      <c r="AH16" s="66">
        <f t="shared" si="0"/>
        <v>0</v>
      </c>
      <c r="AI16" s="61"/>
      <c r="AJ16" s="61"/>
      <c r="AK16" s="61"/>
      <c r="AL16" s="61"/>
      <c r="AM16" s="62">
        <v>14</v>
      </c>
      <c r="AN16" s="62">
        <v>7.86</v>
      </c>
      <c r="AO16" s="62">
        <v>10.06</v>
      </c>
      <c r="AP16" s="62">
        <v>12.26</v>
      </c>
      <c r="AQ16" s="61"/>
      <c r="AR16" s="64">
        <v>14</v>
      </c>
      <c r="AS16" s="64">
        <v>70.64</v>
      </c>
      <c r="AT16" s="64">
        <v>75.91</v>
      </c>
      <c r="AU16" s="64">
        <v>81.1</v>
      </c>
      <c r="AV16" s="61"/>
      <c r="AW16" s="62">
        <v>14</v>
      </c>
      <c r="AX16" s="62">
        <v>44.23</v>
      </c>
      <c r="AY16" s="62">
        <v>46.43</v>
      </c>
      <c r="AZ16" s="62">
        <v>48.37</v>
      </c>
      <c r="BA16" s="43"/>
      <c r="BB16" s="43"/>
      <c r="BC16" s="43"/>
    </row>
    <row r="17" spans="2:55" ht="21">
      <c r="B17" s="1" t="s">
        <v>127</v>
      </c>
      <c r="C17" s="28" t="s">
        <v>131</v>
      </c>
      <c r="F17" s="23"/>
      <c r="G17" s="25"/>
      <c r="H17" s="26"/>
      <c r="I17" s="24"/>
      <c r="AH17" s="66">
        <f t="shared" si="0"/>
        <v>0</v>
      </c>
      <c r="AI17" s="61"/>
      <c r="AJ17" s="61"/>
      <c r="AK17" s="61"/>
      <c r="AL17" s="61"/>
      <c r="AM17" s="62">
        <v>15</v>
      </c>
      <c r="AN17" s="62">
        <v>8.03</v>
      </c>
      <c r="AO17" s="62">
        <v>10.31</v>
      </c>
      <c r="AP17" s="62">
        <v>12.6</v>
      </c>
      <c r="AQ17" s="61"/>
      <c r="AR17" s="64">
        <v>15</v>
      </c>
      <c r="AS17" s="64">
        <v>71.34</v>
      </c>
      <c r="AT17" s="64">
        <v>76.95</v>
      </c>
      <c r="AU17" s="64">
        <v>82.23</v>
      </c>
      <c r="AV17" s="61"/>
      <c r="AW17" s="62">
        <v>15</v>
      </c>
      <c r="AX17" s="62">
        <v>44.53</v>
      </c>
      <c r="AY17" s="62">
        <v>46.71</v>
      </c>
      <c r="AZ17" s="62">
        <v>48.67</v>
      </c>
      <c r="BA17" s="43"/>
      <c r="BB17" s="43"/>
      <c r="BC17" s="43"/>
    </row>
    <row r="18" spans="2:55" ht="21">
      <c r="B18" s="1" t="s">
        <v>128</v>
      </c>
      <c r="C18" s="29" t="s">
        <v>132</v>
      </c>
      <c r="F18" s="23"/>
      <c r="G18" s="25"/>
      <c r="H18" s="26"/>
      <c r="I18" s="24"/>
      <c r="AH18" s="66">
        <f t="shared" si="0"/>
        <v>0</v>
      </c>
      <c r="AI18" s="61"/>
      <c r="AJ18" s="61"/>
      <c r="AK18" s="61"/>
      <c r="AL18" s="61"/>
      <c r="AM18" s="62">
        <v>16</v>
      </c>
      <c r="AN18" s="62">
        <v>8.21</v>
      </c>
      <c r="AO18" s="62">
        <v>10.55</v>
      </c>
      <c r="AP18" s="62">
        <v>12.89</v>
      </c>
      <c r="AQ18" s="61"/>
      <c r="AR18" s="64">
        <v>16</v>
      </c>
      <c r="AS18" s="64">
        <v>72.24</v>
      </c>
      <c r="AT18" s="64">
        <v>77.89</v>
      </c>
      <c r="AU18" s="64">
        <v>83.17</v>
      </c>
      <c r="AV18" s="61"/>
      <c r="AW18" s="62">
        <v>16</v>
      </c>
      <c r="AX18" s="62">
        <v>44.74</v>
      </c>
      <c r="AY18" s="62">
        <v>46.98</v>
      </c>
      <c r="AZ18" s="62">
        <v>49</v>
      </c>
      <c r="BA18" s="43"/>
      <c r="BB18" s="43"/>
      <c r="BC18" s="43"/>
    </row>
    <row r="19" spans="3:55" ht="21">
      <c r="C19" s="1"/>
      <c r="F19" s="23"/>
      <c r="G19" s="25"/>
      <c r="H19" s="26"/>
      <c r="I19" s="24"/>
      <c r="AH19" s="66">
        <f t="shared" si="0"/>
        <v>0</v>
      </c>
      <c r="AI19" s="61"/>
      <c r="AJ19" s="61"/>
      <c r="AK19" s="61"/>
      <c r="AL19" s="61"/>
      <c r="AM19" s="62">
        <v>17</v>
      </c>
      <c r="AN19" s="62">
        <v>8.41</v>
      </c>
      <c r="AO19" s="62">
        <v>10.82</v>
      </c>
      <c r="AP19" s="62">
        <v>13.18</v>
      </c>
      <c r="AQ19" s="61"/>
      <c r="AR19" s="64">
        <v>17</v>
      </c>
      <c r="AS19" s="64">
        <v>73.04</v>
      </c>
      <c r="AT19" s="64">
        <v>78.79</v>
      </c>
      <c r="AU19" s="64">
        <v>84.16</v>
      </c>
      <c r="AV19" s="61"/>
      <c r="AW19" s="62">
        <v>17</v>
      </c>
      <c r="AX19" s="62">
        <v>45.08</v>
      </c>
      <c r="AY19" s="62">
        <v>47.22</v>
      </c>
      <c r="AZ19" s="62">
        <v>49.25</v>
      </c>
      <c r="BA19" s="43"/>
      <c r="BB19" s="43"/>
      <c r="BC19" s="43"/>
    </row>
    <row r="20" spans="2:55" ht="21">
      <c r="B20" s="1" t="s">
        <v>129</v>
      </c>
      <c r="C20" s="30">
        <v>39340.48611111111</v>
      </c>
      <c r="F20" s="23"/>
      <c r="G20" s="25"/>
      <c r="H20" s="26"/>
      <c r="I20" s="24"/>
      <c r="AH20" s="66">
        <f t="shared" si="0"/>
        <v>0</v>
      </c>
      <c r="AI20" s="61"/>
      <c r="AJ20" s="61"/>
      <c r="AK20" s="61"/>
      <c r="AL20" s="61"/>
      <c r="AM20" s="62">
        <v>18</v>
      </c>
      <c r="AN20" s="62">
        <v>8.57</v>
      </c>
      <c r="AO20" s="62">
        <v>11.05</v>
      </c>
      <c r="AP20" s="62">
        <v>13.45</v>
      </c>
      <c r="AQ20" s="61"/>
      <c r="AR20" s="64">
        <v>18</v>
      </c>
      <c r="AS20" s="64">
        <v>73.79</v>
      </c>
      <c r="AT20" s="64">
        <v>79.64</v>
      </c>
      <c r="AU20" s="64">
        <v>85.34</v>
      </c>
      <c r="AV20" s="61"/>
      <c r="AW20" s="62">
        <v>18</v>
      </c>
      <c r="AX20" s="62">
        <v>45.19</v>
      </c>
      <c r="AY20" s="62">
        <v>47.4</v>
      </c>
      <c r="AZ20" s="62">
        <v>49.46</v>
      </c>
      <c r="BA20" s="43"/>
      <c r="BB20" s="43"/>
      <c r="BC20" s="43"/>
    </row>
    <row r="21" spans="3:55" ht="21">
      <c r="C21" s="1"/>
      <c r="F21" s="23"/>
      <c r="G21" s="25"/>
      <c r="H21" s="26"/>
      <c r="I21" s="24"/>
      <c r="AH21" s="66">
        <f t="shared" si="0"/>
        <v>0</v>
      </c>
      <c r="AI21" s="61"/>
      <c r="AJ21" s="61"/>
      <c r="AK21" s="61"/>
      <c r="AL21" s="61"/>
      <c r="AM21" s="62">
        <v>19</v>
      </c>
      <c r="AN21" s="62">
        <v>8.74</v>
      </c>
      <c r="AO21" s="62">
        <v>11.25</v>
      </c>
      <c r="AP21" s="62">
        <v>13.73</v>
      </c>
      <c r="AQ21" s="61"/>
      <c r="AR21" s="64">
        <v>19</v>
      </c>
      <c r="AS21" s="64">
        <v>74.74</v>
      </c>
      <c r="AT21" s="64">
        <v>80.67</v>
      </c>
      <c r="AU21" s="64">
        <v>86.33</v>
      </c>
      <c r="AV21" s="61"/>
      <c r="AW21" s="62">
        <v>19</v>
      </c>
      <c r="AX21" s="62">
        <v>45.38</v>
      </c>
      <c r="AY21" s="62">
        <v>47.59</v>
      </c>
      <c r="AZ21" s="62">
        <v>49.62</v>
      </c>
      <c r="BA21" s="43"/>
      <c r="BB21" s="43"/>
      <c r="BC21" s="43"/>
    </row>
    <row r="22" spans="3:55" ht="21">
      <c r="C22" s="31"/>
      <c r="F22" s="23"/>
      <c r="G22" s="25"/>
      <c r="H22" s="26"/>
      <c r="I22" s="24"/>
      <c r="AH22" s="66">
        <f t="shared" si="0"/>
        <v>0</v>
      </c>
      <c r="AI22" s="61"/>
      <c r="AJ22" s="61"/>
      <c r="AK22" s="61"/>
      <c r="AL22" s="61"/>
      <c r="AM22" s="62">
        <v>20</v>
      </c>
      <c r="AN22" s="62">
        <v>8.89</v>
      </c>
      <c r="AO22" s="62">
        <v>11.44</v>
      </c>
      <c r="AP22" s="62">
        <v>13.97</v>
      </c>
      <c r="AQ22" s="61"/>
      <c r="AR22" s="64">
        <v>20</v>
      </c>
      <c r="AS22" s="64">
        <v>75.49</v>
      </c>
      <c r="AT22" s="64">
        <v>81.62</v>
      </c>
      <c r="AU22" s="64">
        <v>87.37</v>
      </c>
      <c r="AV22" s="61"/>
      <c r="AW22" s="62">
        <v>20</v>
      </c>
      <c r="AX22" s="62">
        <v>45.54</v>
      </c>
      <c r="AY22" s="62">
        <v>47.79</v>
      </c>
      <c r="AZ22" s="62">
        <v>49.81</v>
      </c>
      <c r="BA22" s="43"/>
      <c r="BB22" s="43"/>
      <c r="BC22" s="43"/>
    </row>
    <row r="23" spans="6:55" ht="21">
      <c r="F23" s="23"/>
      <c r="G23" s="25"/>
      <c r="H23" s="26"/>
      <c r="I23" s="24"/>
      <c r="AH23" s="66">
        <f t="shared" si="0"/>
        <v>0</v>
      </c>
      <c r="AI23" s="61"/>
      <c r="AJ23" s="61"/>
      <c r="AK23" s="61"/>
      <c r="AL23" s="61"/>
      <c r="AM23" s="62">
        <v>21</v>
      </c>
      <c r="AN23" s="62">
        <v>9.04</v>
      </c>
      <c r="AO23" s="62">
        <v>11.6</v>
      </c>
      <c r="AP23" s="62">
        <v>14.2</v>
      </c>
      <c r="AQ23" s="61"/>
      <c r="AR23" s="64">
        <v>21</v>
      </c>
      <c r="AS23" s="64">
        <v>76.43</v>
      </c>
      <c r="AT23" s="64">
        <v>82.51</v>
      </c>
      <c r="AU23" s="64">
        <v>88.4</v>
      </c>
      <c r="AV23" s="61"/>
      <c r="AW23" s="62">
        <v>21</v>
      </c>
      <c r="AX23" s="62">
        <v>45.73</v>
      </c>
      <c r="AY23" s="62">
        <v>47.96</v>
      </c>
      <c r="AZ23" s="62">
        <v>49.9</v>
      </c>
      <c r="BA23" s="43"/>
      <c r="BB23" s="43"/>
      <c r="BC23" s="43"/>
    </row>
    <row r="24" spans="6:55" ht="21">
      <c r="F24" s="23"/>
      <c r="G24" s="25"/>
      <c r="H24" s="26"/>
      <c r="I24" s="24"/>
      <c r="AH24" s="66">
        <f t="shared" si="0"/>
        <v>0</v>
      </c>
      <c r="AI24" s="61"/>
      <c r="AJ24" s="61"/>
      <c r="AK24" s="61"/>
      <c r="AL24" s="61"/>
      <c r="AM24" s="62">
        <v>22</v>
      </c>
      <c r="AN24" s="62">
        <v>9.2</v>
      </c>
      <c r="AO24" s="62">
        <v>11.82</v>
      </c>
      <c r="AP24" s="62">
        <v>14.44</v>
      </c>
      <c r="AQ24" s="61"/>
      <c r="AR24" s="64">
        <v>22</v>
      </c>
      <c r="AS24" s="64">
        <v>77.19</v>
      </c>
      <c r="AT24" s="64">
        <v>83.41</v>
      </c>
      <c r="AU24" s="64">
        <v>89.39</v>
      </c>
      <c r="AV24" s="61"/>
      <c r="AW24" s="62">
        <v>22</v>
      </c>
      <c r="AX24" s="62">
        <v>45.99</v>
      </c>
      <c r="AY24" s="62">
        <v>48.07</v>
      </c>
      <c r="AZ24" s="62">
        <v>50.06</v>
      </c>
      <c r="BA24" s="43"/>
      <c r="BB24" s="43"/>
      <c r="BC24" s="43"/>
    </row>
    <row r="25" spans="6:55" ht="21">
      <c r="F25" s="23"/>
      <c r="G25" s="25"/>
      <c r="H25" s="26"/>
      <c r="I25" s="24"/>
      <c r="AH25" s="66">
        <f t="shared" si="0"/>
        <v>0</v>
      </c>
      <c r="AI25" s="61"/>
      <c r="AJ25" s="61"/>
      <c r="AK25" s="61"/>
      <c r="AL25" s="61"/>
      <c r="AM25" s="62">
        <v>23</v>
      </c>
      <c r="AN25" s="62">
        <v>9.35</v>
      </c>
      <c r="AO25" s="62">
        <v>11.99</v>
      </c>
      <c r="AP25" s="62">
        <v>14.65</v>
      </c>
      <c r="AQ25" s="61"/>
      <c r="AR25" s="64">
        <v>23</v>
      </c>
      <c r="AS25" s="64">
        <v>78.03</v>
      </c>
      <c r="AT25" s="64">
        <v>84.35</v>
      </c>
      <c r="AU25" s="64">
        <v>90.33</v>
      </c>
      <c r="AV25" s="61"/>
      <c r="AW25" s="62">
        <v>23</v>
      </c>
      <c r="AX25" s="62">
        <v>46.1</v>
      </c>
      <c r="AY25" s="62">
        <v>48.23</v>
      </c>
      <c r="AZ25" s="62">
        <v>50.18</v>
      </c>
      <c r="BA25" s="43"/>
      <c r="BB25" s="43"/>
      <c r="BC25" s="43"/>
    </row>
    <row r="26" spans="6:55" ht="21">
      <c r="F26" s="23"/>
      <c r="G26" s="25"/>
      <c r="H26" s="26"/>
      <c r="I26" s="24"/>
      <c r="AH26" s="66">
        <f t="shared" si="0"/>
        <v>0</v>
      </c>
      <c r="AI26" s="61"/>
      <c r="AJ26" s="61"/>
      <c r="AK26" s="61"/>
      <c r="AL26" s="61"/>
      <c r="AM26" s="62">
        <v>24</v>
      </c>
      <c r="AN26" s="62">
        <v>9.5</v>
      </c>
      <c r="AO26" s="62">
        <v>12.14</v>
      </c>
      <c r="AP26" s="62">
        <v>14.82</v>
      </c>
      <c r="AQ26" s="61"/>
      <c r="AR26" s="64">
        <v>24</v>
      </c>
      <c r="AS26" s="64">
        <v>78.84</v>
      </c>
      <c r="AT26" s="64">
        <v>85.29</v>
      </c>
      <c r="AU26" s="64">
        <v>91.32</v>
      </c>
      <c r="AV26" s="61"/>
      <c r="AW26" s="62">
        <v>24</v>
      </c>
      <c r="AX26" s="62">
        <v>46.22</v>
      </c>
      <c r="AY26" s="62">
        <v>48.37</v>
      </c>
      <c r="AZ26" s="62">
        <v>50.37</v>
      </c>
      <c r="BA26" s="43"/>
      <c r="BB26" s="43"/>
      <c r="BC26" s="43"/>
    </row>
    <row r="27" spans="6:55" ht="21">
      <c r="F27" s="23"/>
      <c r="G27" s="25"/>
      <c r="H27" s="26"/>
      <c r="I27" s="24"/>
      <c r="AH27" s="66">
        <f t="shared" si="0"/>
        <v>0</v>
      </c>
      <c r="AI27" s="61"/>
      <c r="AJ27" s="61"/>
      <c r="AK27" s="61"/>
      <c r="AL27" s="61"/>
      <c r="AM27" s="62"/>
      <c r="AN27" s="62"/>
      <c r="AO27" s="62"/>
      <c r="AP27" s="62"/>
      <c r="AQ27" s="61"/>
      <c r="AR27" s="64"/>
      <c r="AS27" s="64"/>
      <c r="AT27" s="64"/>
      <c r="AU27" s="64"/>
      <c r="AV27" s="61"/>
      <c r="AW27" s="62"/>
      <c r="AX27" s="62"/>
      <c r="AY27" s="62"/>
      <c r="AZ27" s="62"/>
      <c r="BA27" s="43"/>
      <c r="BB27" s="43"/>
      <c r="BC27" s="43"/>
    </row>
    <row r="28" spans="6:55" ht="21">
      <c r="F28" s="23"/>
      <c r="G28" s="25"/>
      <c r="H28" s="26"/>
      <c r="I28" s="24"/>
      <c r="AH28" s="66">
        <f t="shared" si="0"/>
        <v>0</v>
      </c>
      <c r="AI28" s="61"/>
      <c r="AJ28" s="61"/>
      <c r="AK28" s="61"/>
      <c r="AL28" s="61"/>
      <c r="AM28" s="62"/>
      <c r="AN28" s="62"/>
      <c r="AO28" s="62"/>
      <c r="AP28" s="62"/>
      <c r="AQ28" s="61"/>
      <c r="AR28" s="64"/>
      <c r="AS28" s="64"/>
      <c r="AT28" s="64"/>
      <c r="AU28" s="64"/>
      <c r="AV28" s="61"/>
      <c r="AW28" s="62"/>
      <c r="AX28" s="62"/>
      <c r="AY28" s="62"/>
      <c r="AZ28" s="62"/>
      <c r="BA28" s="43"/>
      <c r="BB28" s="43"/>
      <c r="BC28" s="43"/>
    </row>
    <row r="29" spans="6:55" ht="21">
      <c r="F29" s="23"/>
      <c r="G29" s="25"/>
      <c r="H29" s="26"/>
      <c r="I29" s="24"/>
      <c r="AH29" s="66">
        <f t="shared" si="0"/>
        <v>0</v>
      </c>
      <c r="AI29" s="61"/>
      <c r="AJ29" s="61"/>
      <c r="AK29" s="61"/>
      <c r="AL29" s="61"/>
      <c r="AM29" s="62"/>
      <c r="AN29" s="62"/>
      <c r="AO29" s="62"/>
      <c r="AP29" s="62"/>
      <c r="AQ29" s="61"/>
      <c r="AR29" s="64"/>
      <c r="AS29" s="64"/>
      <c r="AT29" s="64"/>
      <c r="AU29" s="64"/>
      <c r="AV29" s="61"/>
      <c r="AW29" s="62"/>
      <c r="AX29" s="62"/>
      <c r="AY29" s="62"/>
      <c r="AZ29" s="62"/>
      <c r="BA29" s="43"/>
      <c r="BB29" s="43"/>
      <c r="BC29" s="43"/>
    </row>
    <row r="30" spans="6:55" ht="21">
      <c r="F30" s="23"/>
      <c r="G30" s="25"/>
      <c r="H30" s="26"/>
      <c r="I30" s="24"/>
      <c r="AH30" s="66">
        <f t="shared" si="0"/>
        <v>0</v>
      </c>
      <c r="AI30" s="61"/>
      <c r="AJ30" s="61"/>
      <c r="AK30" s="61"/>
      <c r="AL30" s="61"/>
      <c r="AM30" s="62"/>
      <c r="AN30" s="62"/>
      <c r="AO30" s="62"/>
      <c r="AP30" s="62"/>
      <c r="AQ30" s="61"/>
      <c r="AR30" s="64"/>
      <c r="AS30" s="64"/>
      <c r="AT30" s="64"/>
      <c r="AU30" s="64"/>
      <c r="AV30" s="61"/>
      <c r="AW30" s="62"/>
      <c r="AX30" s="62"/>
      <c r="AY30" s="62"/>
      <c r="AZ30" s="62"/>
      <c r="BA30" s="43"/>
      <c r="BB30" s="43"/>
      <c r="BC30" s="43"/>
    </row>
    <row r="31" spans="6:55" ht="21">
      <c r="F31" s="23"/>
      <c r="G31" s="25"/>
      <c r="H31" s="26"/>
      <c r="I31" s="24"/>
      <c r="AH31" s="66">
        <f t="shared" si="0"/>
        <v>0</v>
      </c>
      <c r="AI31" s="61"/>
      <c r="AJ31" s="61"/>
      <c r="AK31" s="61"/>
      <c r="AL31" s="61"/>
      <c r="AM31" s="62"/>
      <c r="AN31" s="62"/>
      <c r="AO31" s="62"/>
      <c r="AP31" s="62"/>
      <c r="AQ31" s="61"/>
      <c r="AR31" s="64"/>
      <c r="AS31" s="64"/>
      <c r="AT31" s="64"/>
      <c r="AU31" s="64"/>
      <c r="AV31" s="61"/>
      <c r="AW31" s="62"/>
      <c r="AX31" s="62"/>
      <c r="AY31" s="62"/>
      <c r="AZ31" s="62"/>
      <c r="BA31" s="43"/>
      <c r="BB31" s="43"/>
      <c r="BC31" s="43"/>
    </row>
    <row r="32" spans="6:55" ht="21">
      <c r="F32" s="23"/>
      <c r="G32" s="25"/>
      <c r="H32" s="26"/>
      <c r="I32" s="24"/>
      <c r="AH32" s="66">
        <f t="shared" si="0"/>
        <v>0</v>
      </c>
      <c r="AI32" s="61"/>
      <c r="AJ32" s="61"/>
      <c r="AK32" s="61"/>
      <c r="AL32" s="61"/>
      <c r="AM32" s="62"/>
      <c r="AN32" s="62"/>
      <c r="AO32" s="62"/>
      <c r="AP32" s="62"/>
      <c r="AQ32" s="61"/>
      <c r="AR32" s="64"/>
      <c r="AS32" s="64"/>
      <c r="AT32" s="64"/>
      <c r="AU32" s="64"/>
      <c r="AV32" s="61"/>
      <c r="AW32" s="62"/>
      <c r="AX32" s="62"/>
      <c r="AY32" s="62"/>
      <c r="AZ32" s="62"/>
      <c r="BA32" s="43"/>
      <c r="BB32" s="43"/>
      <c r="BC32" s="43"/>
    </row>
    <row r="33" spans="6:55" ht="21">
      <c r="F33" s="23"/>
      <c r="G33" s="25"/>
      <c r="H33" s="26"/>
      <c r="I33" s="24"/>
      <c r="AH33" s="66">
        <f t="shared" si="0"/>
        <v>0</v>
      </c>
      <c r="AI33" s="61"/>
      <c r="AJ33" s="61"/>
      <c r="AK33" s="61"/>
      <c r="AL33" s="61"/>
      <c r="AM33" s="62"/>
      <c r="AN33" s="62"/>
      <c r="AO33" s="62"/>
      <c r="AP33" s="62"/>
      <c r="AQ33" s="61"/>
      <c r="AR33" s="64"/>
      <c r="AS33" s="64"/>
      <c r="AT33" s="64"/>
      <c r="AU33" s="64"/>
      <c r="AV33" s="61"/>
      <c r="AW33" s="62"/>
      <c r="AX33" s="62"/>
      <c r="AY33" s="62"/>
      <c r="AZ33" s="62"/>
      <c r="BA33" s="43"/>
      <c r="BB33" s="43"/>
      <c r="BC33" s="43"/>
    </row>
    <row r="34" spans="6:55" ht="21">
      <c r="F34" s="23"/>
      <c r="G34" s="25"/>
      <c r="H34" s="26"/>
      <c r="I34" s="24"/>
      <c r="AH34" s="66">
        <f t="shared" si="0"/>
        <v>0</v>
      </c>
      <c r="AI34" s="61"/>
      <c r="AJ34" s="61"/>
      <c r="AK34" s="61"/>
      <c r="AL34" s="61"/>
      <c r="AM34" s="62"/>
      <c r="AN34" s="62"/>
      <c r="AO34" s="62"/>
      <c r="AP34" s="62"/>
      <c r="AQ34" s="61"/>
      <c r="AR34" s="64"/>
      <c r="AS34" s="64"/>
      <c r="AT34" s="64"/>
      <c r="AU34" s="64"/>
      <c r="AV34" s="61"/>
      <c r="AW34" s="62"/>
      <c r="AX34" s="62"/>
      <c r="AY34" s="62"/>
      <c r="AZ34" s="62"/>
      <c r="BA34" s="43"/>
      <c r="BB34" s="43"/>
      <c r="BC34" s="43"/>
    </row>
    <row r="35" spans="6:55" ht="21">
      <c r="F35" s="23"/>
      <c r="G35" s="25"/>
      <c r="H35" s="26"/>
      <c r="I35" s="24"/>
      <c r="AH35" s="66">
        <f t="shared" si="0"/>
        <v>0</v>
      </c>
      <c r="AI35" s="61"/>
      <c r="AJ35" s="61"/>
      <c r="AK35" s="61"/>
      <c r="AL35" s="61"/>
      <c r="AM35" s="62"/>
      <c r="AN35" s="62"/>
      <c r="AO35" s="62"/>
      <c r="AP35" s="62"/>
      <c r="AQ35" s="61"/>
      <c r="AR35" s="64"/>
      <c r="AS35" s="64"/>
      <c r="AT35" s="64"/>
      <c r="AU35" s="64"/>
      <c r="AV35" s="61"/>
      <c r="AW35" s="62"/>
      <c r="AX35" s="62"/>
      <c r="AY35" s="62"/>
      <c r="AZ35" s="62"/>
      <c r="BA35" s="43"/>
      <c r="BB35" s="43"/>
      <c r="BC35" s="43"/>
    </row>
    <row r="36" spans="6:55" ht="21">
      <c r="F36" s="23"/>
      <c r="G36" s="25"/>
      <c r="H36" s="26"/>
      <c r="I36" s="24"/>
      <c r="AH36" s="66">
        <f t="shared" si="0"/>
        <v>0</v>
      </c>
      <c r="AI36" s="61"/>
      <c r="AJ36" s="61"/>
      <c r="AK36" s="61"/>
      <c r="AL36" s="61"/>
      <c r="AM36" s="62"/>
      <c r="AN36" s="62"/>
      <c r="AO36" s="62"/>
      <c r="AP36" s="62"/>
      <c r="AQ36" s="61"/>
      <c r="AR36" s="64"/>
      <c r="AS36" s="64"/>
      <c r="AT36" s="64"/>
      <c r="AU36" s="64"/>
      <c r="AV36" s="61"/>
      <c r="AW36" s="62"/>
      <c r="AX36" s="62"/>
      <c r="AY36" s="62"/>
      <c r="AZ36" s="62"/>
      <c r="BA36" s="43"/>
      <c r="BB36" s="43"/>
      <c r="BC36" s="43"/>
    </row>
    <row r="37" spans="20:33" ht="21">
      <c r="T37" s="38"/>
      <c r="U37" s="38"/>
      <c r="V37" s="38"/>
      <c r="W37" s="38"/>
      <c r="Y37" s="39"/>
      <c r="Z37" s="39"/>
      <c r="AA37" s="39"/>
      <c r="AB37" s="39"/>
      <c r="AD37" s="38"/>
      <c r="AE37" s="38"/>
      <c r="AF37" s="67"/>
      <c r="AG37" s="67"/>
    </row>
    <row r="101" spans="2:3" ht="21">
      <c r="B101" s="48" t="s">
        <v>125</v>
      </c>
      <c r="C101" s="48"/>
    </row>
    <row r="102" ht="123" customHeight="1"/>
    <row r="103" spans="2:52" s="3" customFormat="1" ht="100.5" customHeight="1">
      <c r="B103" s="48" t="s">
        <v>133</v>
      </c>
      <c r="C103" s="48"/>
      <c r="F103" s="4"/>
      <c r="G103" s="6"/>
      <c r="H103" s="6"/>
      <c r="I103" s="6"/>
      <c r="N103" s="22"/>
      <c r="O103" s="22"/>
      <c r="P103" s="22"/>
      <c r="Q103" s="22"/>
      <c r="R103" s="22"/>
      <c r="S103" s="22"/>
      <c r="T103" s="22"/>
      <c r="U103" s="22"/>
      <c r="V103" s="22"/>
      <c r="W103" s="22"/>
      <c r="X103" s="22"/>
      <c r="Y103" s="22"/>
      <c r="Z103" s="22"/>
      <c r="AA103" s="22"/>
      <c r="AB103" s="22"/>
      <c r="AC103" s="22"/>
      <c r="AD103" s="22"/>
      <c r="AE103" s="22"/>
      <c r="AF103" s="68"/>
      <c r="AG103" s="68"/>
      <c r="AH103" s="68"/>
      <c r="AI103" s="68"/>
      <c r="AJ103" s="69"/>
      <c r="AK103" s="69"/>
      <c r="AL103" s="69"/>
      <c r="AM103" s="69"/>
      <c r="AN103" s="69"/>
      <c r="AO103" s="69"/>
      <c r="AP103" s="69"/>
      <c r="AQ103" s="69"/>
      <c r="AR103" s="69"/>
      <c r="AS103" s="69"/>
      <c r="AT103" s="69"/>
      <c r="AU103" s="69"/>
      <c r="AV103" s="69"/>
      <c r="AW103" s="69"/>
      <c r="AX103" s="69"/>
      <c r="AY103" s="69"/>
      <c r="AZ103" s="69"/>
    </row>
    <row r="104" spans="6:52" s="3" customFormat="1" ht="89.25" customHeight="1">
      <c r="F104" s="48" t="s">
        <v>124</v>
      </c>
      <c r="G104" s="48"/>
      <c r="H104" s="48"/>
      <c r="I104" s="48"/>
      <c r="J104" s="48"/>
      <c r="N104" s="22"/>
      <c r="O104" s="22"/>
      <c r="P104" s="22"/>
      <c r="Q104" s="22"/>
      <c r="R104" s="22"/>
      <c r="S104" s="22"/>
      <c r="T104" s="22"/>
      <c r="U104" s="22"/>
      <c r="V104" s="22"/>
      <c r="W104" s="22"/>
      <c r="X104" s="22"/>
      <c r="Y104" s="22"/>
      <c r="Z104" s="22"/>
      <c r="AA104" s="22"/>
      <c r="AB104" s="22"/>
      <c r="AC104" s="22"/>
      <c r="AD104" s="22"/>
      <c r="AE104" s="22"/>
      <c r="AF104" s="68"/>
      <c r="AG104" s="68"/>
      <c r="AH104" s="68"/>
      <c r="AI104" s="68"/>
      <c r="AJ104" s="69"/>
      <c r="AK104" s="69"/>
      <c r="AL104" s="69"/>
      <c r="AM104" s="69"/>
      <c r="AN104" s="69"/>
      <c r="AO104" s="69"/>
      <c r="AP104" s="69"/>
      <c r="AQ104" s="69"/>
      <c r="AR104" s="69"/>
      <c r="AS104" s="69"/>
      <c r="AT104" s="69"/>
      <c r="AU104" s="69"/>
      <c r="AV104" s="69"/>
      <c r="AW104" s="69"/>
      <c r="AX104" s="69"/>
      <c r="AY104" s="69"/>
      <c r="AZ104" s="69"/>
    </row>
    <row r="105" spans="2:52" s="3" customFormat="1" ht="147.75" customHeight="1">
      <c r="B105" s="19"/>
      <c r="C105" s="46" t="s">
        <v>83</v>
      </c>
      <c r="D105" s="47"/>
      <c r="E105" s="47"/>
      <c r="F105" s="47"/>
      <c r="G105" s="6"/>
      <c r="H105" s="6"/>
      <c r="I105" s="6"/>
      <c r="N105" s="22"/>
      <c r="O105" s="22"/>
      <c r="P105" s="22"/>
      <c r="Q105" s="22"/>
      <c r="R105" s="22"/>
      <c r="S105" s="22"/>
      <c r="T105" s="22"/>
      <c r="U105" s="22"/>
      <c r="V105" s="22"/>
      <c r="W105" s="22"/>
      <c r="X105" s="22"/>
      <c r="Y105" s="22"/>
      <c r="Z105" s="22"/>
      <c r="AA105" s="22"/>
      <c r="AB105" s="22"/>
      <c r="AC105" s="22"/>
      <c r="AD105" s="22"/>
      <c r="AE105" s="22"/>
      <c r="AF105" s="68"/>
      <c r="AG105" s="68"/>
      <c r="AH105" s="68"/>
      <c r="AI105" s="68"/>
      <c r="AJ105" s="69"/>
      <c r="AK105" s="69"/>
      <c r="AL105" s="69"/>
      <c r="AM105" s="69"/>
      <c r="AN105" s="69"/>
      <c r="AO105" s="69"/>
      <c r="AP105" s="69"/>
      <c r="AQ105" s="69"/>
      <c r="AR105" s="69"/>
      <c r="AS105" s="69"/>
      <c r="AT105" s="69"/>
      <c r="AU105" s="69"/>
      <c r="AV105" s="69"/>
      <c r="AW105" s="69"/>
      <c r="AX105" s="69"/>
      <c r="AY105" s="69"/>
      <c r="AZ105" s="69"/>
    </row>
    <row r="106" spans="2:52" s="3" customFormat="1" ht="93.75" customHeight="1">
      <c r="B106" s="46" t="s">
        <v>116</v>
      </c>
      <c r="C106" s="47"/>
      <c r="F106" s="4"/>
      <c r="G106" s="6"/>
      <c r="H106" s="48" t="s">
        <v>117</v>
      </c>
      <c r="I106" s="48"/>
      <c r="J106" s="48"/>
      <c r="K106" s="48"/>
      <c r="L106" s="48"/>
      <c r="M106" s="48"/>
      <c r="N106" s="48"/>
      <c r="O106" s="22"/>
      <c r="P106" s="22"/>
      <c r="Q106" s="22"/>
      <c r="R106" s="22"/>
      <c r="S106" s="22"/>
      <c r="T106" s="22"/>
      <c r="U106" s="22"/>
      <c r="V106" s="22"/>
      <c r="W106" s="22"/>
      <c r="X106" s="22"/>
      <c r="Y106" s="22"/>
      <c r="Z106" s="22"/>
      <c r="AA106" s="22"/>
      <c r="AB106" s="22"/>
      <c r="AC106" s="22"/>
      <c r="AD106" s="22"/>
      <c r="AE106" s="22"/>
      <c r="AF106" s="68"/>
      <c r="AG106" s="68"/>
      <c r="AH106" s="68"/>
      <c r="AI106" s="68"/>
      <c r="AJ106" s="69"/>
      <c r="AK106" s="69"/>
      <c r="AL106" s="69"/>
      <c r="AM106" s="69"/>
      <c r="AN106" s="69"/>
      <c r="AO106" s="69"/>
      <c r="AP106" s="69"/>
      <c r="AQ106" s="69"/>
      <c r="AR106" s="69"/>
      <c r="AS106" s="69"/>
      <c r="AT106" s="69"/>
      <c r="AU106" s="69"/>
      <c r="AV106" s="69"/>
      <c r="AW106" s="69"/>
      <c r="AX106" s="69"/>
      <c r="AY106" s="69"/>
      <c r="AZ106" s="69"/>
    </row>
    <row r="107" spans="2:52" s="3" customFormat="1" ht="184.5" customHeight="1">
      <c r="B107" s="1"/>
      <c r="C107" s="44" t="s">
        <v>121</v>
      </c>
      <c r="D107" s="45"/>
      <c r="E107" s="45"/>
      <c r="F107" s="45"/>
      <c r="G107" s="6"/>
      <c r="H107" s="44" t="s">
        <v>120</v>
      </c>
      <c r="I107" s="45"/>
      <c r="J107" s="45"/>
      <c r="K107" s="45"/>
      <c r="L107" s="42"/>
      <c r="N107" s="22"/>
      <c r="O107" s="22"/>
      <c r="P107" s="22"/>
      <c r="Q107" s="22"/>
      <c r="R107" s="22"/>
      <c r="S107" s="22"/>
      <c r="T107" s="22"/>
      <c r="U107" s="22"/>
      <c r="V107" s="22"/>
      <c r="W107" s="22"/>
      <c r="X107" s="22"/>
      <c r="Y107" s="22"/>
      <c r="Z107" s="22"/>
      <c r="AA107" s="22"/>
      <c r="AB107" s="22"/>
      <c r="AC107" s="22"/>
      <c r="AD107" s="22"/>
      <c r="AE107" s="22"/>
      <c r="AF107" s="68"/>
      <c r="AG107" s="68"/>
      <c r="AH107" s="68"/>
      <c r="AI107" s="68"/>
      <c r="AJ107" s="69"/>
      <c r="AK107" s="69"/>
      <c r="AL107" s="69"/>
      <c r="AM107" s="69"/>
      <c r="AN107" s="69"/>
      <c r="AO107" s="69"/>
      <c r="AP107" s="69"/>
      <c r="AQ107" s="69"/>
      <c r="AR107" s="69"/>
      <c r="AS107" s="69"/>
      <c r="AT107" s="69"/>
      <c r="AU107" s="69"/>
      <c r="AV107" s="69"/>
      <c r="AW107" s="69"/>
      <c r="AX107" s="69"/>
      <c r="AY107" s="69"/>
      <c r="AZ107" s="69"/>
    </row>
    <row r="108" spans="2:52" s="3" customFormat="1" ht="140.25" customHeight="1">
      <c r="B108" s="46" t="s">
        <v>123</v>
      </c>
      <c r="C108" s="47"/>
      <c r="D108" s="46"/>
      <c r="E108" s="47"/>
      <c r="F108" s="4"/>
      <c r="G108" s="6"/>
      <c r="H108" s="44" t="s">
        <v>122</v>
      </c>
      <c r="I108" s="45"/>
      <c r="J108" s="45"/>
      <c r="K108" s="45"/>
      <c r="L108" s="42"/>
      <c r="N108" s="22"/>
      <c r="O108" s="22"/>
      <c r="P108" s="22"/>
      <c r="Q108" s="22"/>
      <c r="R108" s="22"/>
      <c r="S108" s="22"/>
      <c r="T108" s="22"/>
      <c r="U108" s="22"/>
      <c r="V108" s="22"/>
      <c r="W108" s="22"/>
      <c r="X108" s="22"/>
      <c r="Y108" s="22"/>
      <c r="Z108" s="22"/>
      <c r="AA108" s="22"/>
      <c r="AB108" s="22"/>
      <c r="AC108" s="22"/>
      <c r="AD108" s="22"/>
      <c r="AE108" s="22"/>
      <c r="AF108" s="68"/>
      <c r="AG108" s="68"/>
      <c r="AH108" s="68"/>
      <c r="AI108" s="68"/>
      <c r="AJ108" s="69"/>
      <c r="AK108" s="69"/>
      <c r="AL108" s="69"/>
      <c r="AM108" s="69"/>
      <c r="AN108" s="69"/>
      <c r="AO108" s="69"/>
      <c r="AP108" s="69"/>
      <c r="AQ108" s="69"/>
      <c r="AR108" s="69"/>
      <c r="AS108" s="69"/>
      <c r="AT108" s="69"/>
      <c r="AU108" s="69"/>
      <c r="AV108" s="69"/>
      <c r="AW108" s="69"/>
      <c r="AX108" s="69"/>
      <c r="AY108" s="69"/>
      <c r="AZ108" s="69"/>
    </row>
    <row r="109" spans="2:52" s="3" customFormat="1" ht="21">
      <c r="B109" s="1"/>
      <c r="C109" s="2"/>
      <c r="F109" s="4"/>
      <c r="G109" s="6"/>
      <c r="H109" s="6"/>
      <c r="I109" s="6"/>
      <c r="N109" s="22"/>
      <c r="O109" s="22"/>
      <c r="P109" s="22"/>
      <c r="Q109" s="22"/>
      <c r="R109" s="22"/>
      <c r="S109" s="22"/>
      <c r="T109" s="22"/>
      <c r="U109" s="22"/>
      <c r="V109" s="22"/>
      <c r="W109" s="22"/>
      <c r="X109" s="22"/>
      <c r="Y109" s="22"/>
      <c r="Z109" s="22"/>
      <c r="AA109" s="22"/>
      <c r="AB109" s="22"/>
      <c r="AC109" s="22"/>
      <c r="AD109" s="22"/>
      <c r="AE109" s="22"/>
      <c r="AF109" s="68"/>
      <c r="AG109" s="68"/>
      <c r="AH109" s="68"/>
      <c r="AI109" s="68"/>
      <c r="AJ109" s="69"/>
      <c r="AK109" s="69"/>
      <c r="AL109" s="69"/>
      <c r="AM109" s="69"/>
      <c r="AN109" s="69"/>
      <c r="AO109" s="69"/>
      <c r="AP109" s="69"/>
      <c r="AQ109" s="69"/>
      <c r="AR109" s="69"/>
      <c r="AS109" s="69"/>
      <c r="AT109" s="69"/>
      <c r="AU109" s="69"/>
      <c r="AV109" s="69"/>
      <c r="AW109" s="69"/>
      <c r="AX109" s="69"/>
      <c r="AY109" s="69"/>
      <c r="AZ109" s="69"/>
    </row>
    <row r="110" spans="2:52" s="3" customFormat="1" ht="21">
      <c r="B110" s="1"/>
      <c r="C110" s="2"/>
      <c r="F110" s="4"/>
      <c r="G110" s="6"/>
      <c r="H110" s="6"/>
      <c r="I110" s="6"/>
      <c r="N110" s="22"/>
      <c r="O110" s="22"/>
      <c r="P110" s="22"/>
      <c r="Q110" s="22"/>
      <c r="R110" s="22"/>
      <c r="S110" s="22"/>
      <c r="T110" s="22"/>
      <c r="U110" s="22"/>
      <c r="V110" s="22"/>
      <c r="W110" s="22"/>
      <c r="X110" s="22"/>
      <c r="Y110" s="22"/>
      <c r="Z110" s="22"/>
      <c r="AA110" s="22"/>
      <c r="AB110" s="22"/>
      <c r="AC110" s="22"/>
      <c r="AD110" s="22"/>
      <c r="AE110" s="22"/>
      <c r="AF110" s="68"/>
      <c r="AG110" s="68"/>
      <c r="AH110" s="68"/>
      <c r="AI110" s="68"/>
      <c r="AJ110" s="69"/>
      <c r="AK110" s="69"/>
      <c r="AL110" s="69"/>
      <c r="AM110" s="69"/>
      <c r="AN110" s="69"/>
      <c r="AO110" s="69"/>
      <c r="AP110" s="69"/>
      <c r="AQ110" s="69"/>
      <c r="AR110" s="69"/>
      <c r="AS110" s="69"/>
      <c r="AT110" s="69"/>
      <c r="AU110" s="69"/>
      <c r="AV110" s="69"/>
      <c r="AW110" s="69"/>
      <c r="AX110" s="69"/>
      <c r="AY110" s="69"/>
      <c r="AZ110" s="69"/>
    </row>
    <row r="111" spans="2:52" s="3" customFormat="1" ht="21">
      <c r="B111" s="1"/>
      <c r="C111" s="2"/>
      <c r="F111" s="4"/>
      <c r="G111" s="6"/>
      <c r="H111" s="6"/>
      <c r="I111" s="6"/>
      <c r="N111" s="22"/>
      <c r="O111" s="22"/>
      <c r="P111" s="22"/>
      <c r="Q111" s="22"/>
      <c r="R111" s="22"/>
      <c r="S111" s="22"/>
      <c r="T111" s="22"/>
      <c r="U111" s="22"/>
      <c r="V111" s="22"/>
      <c r="W111" s="22"/>
      <c r="X111" s="22"/>
      <c r="Y111" s="22"/>
      <c r="Z111" s="22"/>
      <c r="AA111" s="22"/>
      <c r="AB111" s="22"/>
      <c r="AC111" s="22"/>
      <c r="AD111" s="22"/>
      <c r="AE111" s="22"/>
      <c r="AF111" s="68"/>
      <c r="AG111" s="68"/>
      <c r="AH111" s="68"/>
      <c r="AI111" s="68"/>
      <c r="AJ111" s="69"/>
      <c r="AK111" s="69"/>
      <c r="AL111" s="69"/>
      <c r="AM111" s="69"/>
      <c r="AN111" s="69"/>
      <c r="AO111" s="69"/>
      <c r="AP111" s="69"/>
      <c r="AQ111" s="69"/>
      <c r="AR111" s="69"/>
      <c r="AS111" s="69"/>
      <c r="AT111" s="69"/>
      <c r="AU111" s="69"/>
      <c r="AV111" s="69"/>
      <c r="AW111" s="69"/>
      <c r="AX111" s="69"/>
      <c r="AY111" s="69"/>
      <c r="AZ111" s="69"/>
    </row>
    <row r="112" spans="2:52" s="3" customFormat="1" ht="21">
      <c r="B112" s="41" t="s">
        <v>118</v>
      </c>
      <c r="C112" s="2"/>
      <c r="F112" s="4"/>
      <c r="G112" s="6"/>
      <c r="H112" s="6"/>
      <c r="I112" s="6"/>
      <c r="N112" s="22"/>
      <c r="O112" s="22"/>
      <c r="P112" s="22"/>
      <c r="Q112" s="22"/>
      <c r="R112" s="22"/>
      <c r="S112" s="22"/>
      <c r="T112" s="22"/>
      <c r="U112" s="22"/>
      <c r="V112" s="22"/>
      <c r="W112" s="22"/>
      <c r="X112" s="22"/>
      <c r="Y112" s="22"/>
      <c r="Z112" s="22"/>
      <c r="AA112" s="22"/>
      <c r="AB112" s="22"/>
      <c r="AC112" s="22"/>
      <c r="AD112" s="22"/>
      <c r="AE112" s="22"/>
      <c r="AF112" s="68"/>
      <c r="AG112" s="68"/>
      <c r="AH112" s="68"/>
      <c r="AI112" s="68"/>
      <c r="AJ112" s="69"/>
      <c r="AK112" s="69"/>
      <c r="AL112" s="69"/>
      <c r="AM112" s="69"/>
      <c r="AN112" s="69"/>
      <c r="AO112" s="69"/>
      <c r="AP112" s="69"/>
      <c r="AQ112" s="69"/>
      <c r="AR112" s="69"/>
      <c r="AS112" s="69"/>
      <c r="AT112" s="69"/>
      <c r="AU112" s="69"/>
      <c r="AV112" s="69"/>
      <c r="AW112" s="69"/>
      <c r="AX112" s="69"/>
      <c r="AY112" s="69"/>
      <c r="AZ112" s="69"/>
    </row>
    <row r="113" spans="2:52" s="3" customFormat="1" ht="21">
      <c r="B113" s="41" t="s">
        <v>119</v>
      </c>
      <c r="C113" s="2"/>
      <c r="F113" s="4"/>
      <c r="G113" s="6"/>
      <c r="H113" s="6"/>
      <c r="I113" s="6"/>
      <c r="N113" s="22"/>
      <c r="O113" s="22"/>
      <c r="P113" s="22"/>
      <c r="Q113" s="22"/>
      <c r="R113" s="22"/>
      <c r="S113" s="22"/>
      <c r="T113" s="22"/>
      <c r="U113" s="22"/>
      <c r="V113" s="22"/>
      <c r="W113" s="22"/>
      <c r="X113" s="22"/>
      <c r="Y113" s="22"/>
      <c r="Z113" s="22"/>
      <c r="AA113" s="22"/>
      <c r="AB113" s="22"/>
      <c r="AC113" s="22"/>
      <c r="AD113" s="22"/>
      <c r="AE113" s="22"/>
      <c r="AF113" s="68"/>
      <c r="AG113" s="68"/>
      <c r="AH113" s="68"/>
      <c r="AI113" s="68"/>
      <c r="AJ113" s="69"/>
      <c r="AK113" s="69"/>
      <c r="AL113" s="69"/>
      <c r="AM113" s="69"/>
      <c r="AN113" s="69"/>
      <c r="AO113" s="69"/>
      <c r="AP113" s="69"/>
      <c r="AQ113" s="69"/>
      <c r="AR113" s="69"/>
      <c r="AS113" s="69"/>
      <c r="AT113" s="69"/>
      <c r="AU113" s="69"/>
      <c r="AV113" s="69"/>
      <c r="AW113" s="69"/>
      <c r="AX113" s="69"/>
      <c r="AY113" s="69"/>
      <c r="AZ113" s="69"/>
    </row>
    <row r="114" spans="2:52" s="3" customFormat="1" ht="21">
      <c r="B114" s="1"/>
      <c r="C114" s="2"/>
      <c r="F114" s="4"/>
      <c r="G114" s="6"/>
      <c r="H114" s="6"/>
      <c r="I114" s="6"/>
      <c r="N114" s="22"/>
      <c r="O114" s="22"/>
      <c r="P114" s="22"/>
      <c r="Q114" s="22"/>
      <c r="R114" s="22"/>
      <c r="S114" s="22"/>
      <c r="T114" s="22"/>
      <c r="U114" s="22"/>
      <c r="V114" s="22"/>
      <c r="W114" s="22"/>
      <c r="X114" s="22"/>
      <c r="Y114" s="22"/>
      <c r="Z114" s="22"/>
      <c r="AA114" s="22"/>
      <c r="AB114" s="22"/>
      <c r="AC114" s="22"/>
      <c r="AD114" s="22"/>
      <c r="AE114" s="22"/>
      <c r="AF114" s="68"/>
      <c r="AG114" s="68"/>
      <c r="AH114" s="68"/>
      <c r="AI114" s="68"/>
      <c r="AJ114" s="69"/>
      <c r="AK114" s="69"/>
      <c r="AL114" s="69"/>
      <c r="AM114" s="69"/>
      <c r="AN114" s="69"/>
      <c r="AO114" s="69"/>
      <c r="AP114" s="69"/>
      <c r="AQ114" s="69"/>
      <c r="AR114" s="69"/>
      <c r="AS114" s="69"/>
      <c r="AT114" s="69"/>
      <c r="AU114" s="69"/>
      <c r="AV114" s="69"/>
      <c r="AW114" s="69"/>
      <c r="AX114" s="69"/>
      <c r="AY114" s="69"/>
      <c r="AZ114" s="69"/>
    </row>
    <row r="115" spans="2:52" s="3" customFormat="1" ht="21">
      <c r="B115" s="1"/>
      <c r="C115" s="2"/>
      <c r="F115" s="4"/>
      <c r="G115" s="6"/>
      <c r="H115" s="6"/>
      <c r="I115" s="6"/>
      <c r="N115" s="22"/>
      <c r="O115" s="22"/>
      <c r="P115" s="22"/>
      <c r="Q115" s="22"/>
      <c r="R115" s="22"/>
      <c r="S115" s="22"/>
      <c r="T115" s="22"/>
      <c r="U115" s="22"/>
      <c r="V115" s="22"/>
      <c r="W115" s="22"/>
      <c r="X115" s="22"/>
      <c r="Y115" s="22"/>
      <c r="Z115" s="22"/>
      <c r="AA115" s="22"/>
      <c r="AB115" s="22"/>
      <c r="AC115" s="22"/>
      <c r="AD115" s="22"/>
      <c r="AE115" s="22"/>
      <c r="AF115" s="68"/>
      <c r="AG115" s="68"/>
      <c r="AH115" s="68"/>
      <c r="AI115" s="68"/>
      <c r="AJ115" s="69"/>
      <c r="AK115" s="69"/>
      <c r="AL115" s="69"/>
      <c r="AM115" s="69"/>
      <c r="AN115" s="69"/>
      <c r="AO115" s="69"/>
      <c r="AP115" s="69"/>
      <c r="AQ115" s="69"/>
      <c r="AR115" s="69"/>
      <c r="AS115" s="69"/>
      <c r="AT115" s="69"/>
      <c r="AU115" s="69"/>
      <c r="AV115" s="69"/>
      <c r="AW115" s="69"/>
      <c r="AX115" s="69"/>
      <c r="AY115" s="69"/>
      <c r="AZ115" s="69"/>
    </row>
    <row r="116" spans="2:52" s="3" customFormat="1" ht="21">
      <c r="B116" s="1"/>
      <c r="C116" s="2"/>
      <c r="F116" s="4"/>
      <c r="G116" s="6"/>
      <c r="H116" s="6"/>
      <c r="I116" s="6"/>
      <c r="N116" s="22"/>
      <c r="O116" s="22"/>
      <c r="P116" s="22"/>
      <c r="Q116" s="22"/>
      <c r="R116" s="22"/>
      <c r="S116" s="22"/>
      <c r="T116" s="22"/>
      <c r="U116" s="22"/>
      <c r="V116" s="22"/>
      <c r="W116" s="22"/>
      <c r="X116" s="22"/>
      <c r="Y116" s="22"/>
      <c r="Z116" s="22"/>
      <c r="AA116" s="22"/>
      <c r="AB116" s="22"/>
      <c r="AC116" s="22"/>
      <c r="AD116" s="22"/>
      <c r="AE116" s="22"/>
      <c r="AF116" s="68"/>
      <c r="AG116" s="68"/>
      <c r="AH116" s="68"/>
      <c r="AI116" s="68"/>
      <c r="AJ116" s="69"/>
      <c r="AK116" s="69"/>
      <c r="AL116" s="69"/>
      <c r="AM116" s="69"/>
      <c r="AN116" s="69"/>
      <c r="AO116" s="69"/>
      <c r="AP116" s="69"/>
      <c r="AQ116" s="69"/>
      <c r="AR116" s="69"/>
      <c r="AS116" s="69"/>
      <c r="AT116" s="69"/>
      <c r="AU116" s="69"/>
      <c r="AV116" s="69"/>
      <c r="AW116" s="69"/>
      <c r="AX116" s="69"/>
      <c r="AY116" s="69"/>
      <c r="AZ116" s="69"/>
    </row>
    <row r="117" spans="2:52" s="3" customFormat="1" ht="21">
      <c r="B117" s="1"/>
      <c r="C117" s="2"/>
      <c r="F117" s="4"/>
      <c r="G117" s="6"/>
      <c r="H117" s="6"/>
      <c r="I117" s="6"/>
      <c r="N117" s="22"/>
      <c r="O117" s="22"/>
      <c r="P117" s="22"/>
      <c r="Q117" s="22"/>
      <c r="R117" s="22"/>
      <c r="S117" s="22"/>
      <c r="T117" s="22"/>
      <c r="U117" s="22"/>
      <c r="V117" s="22"/>
      <c r="W117" s="22"/>
      <c r="X117" s="22"/>
      <c r="Y117" s="22"/>
      <c r="Z117" s="22"/>
      <c r="AA117" s="22"/>
      <c r="AB117" s="22"/>
      <c r="AC117" s="22"/>
      <c r="AD117" s="22"/>
      <c r="AE117" s="22"/>
      <c r="AF117" s="68"/>
      <c r="AG117" s="68"/>
      <c r="AH117" s="68"/>
      <c r="AI117" s="68"/>
      <c r="AJ117" s="69"/>
      <c r="AK117" s="69"/>
      <c r="AL117" s="69"/>
      <c r="AM117" s="69"/>
      <c r="AN117" s="69"/>
      <c r="AO117" s="69"/>
      <c r="AP117" s="69"/>
      <c r="AQ117" s="69"/>
      <c r="AR117" s="69"/>
      <c r="AS117" s="69"/>
      <c r="AT117" s="69"/>
      <c r="AU117" s="69"/>
      <c r="AV117" s="69"/>
      <c r="AW117" s="69"/>
      <c r="AX117" s="69"/>
      <c r="AY117" s="69"/>
      <c r="AZ117" s="69"/>
    </row>
    <row r="118" spans="2:52" s="3" customFormat="1" ht="21">
      <c r="B118" s="1"/>
      <c r="C118" s="2"/>
      <c r="F118" s="4"/>
      <c r="G118" s="6"/>
      <c r="H118" s="6"/>
      <c r="I118" s="6"/>
      <c r="N118" s="22"/>
      <c r="O118" s="22"/>
      <c r="P118" s="22"/>
      <c r="Q118" s="22"/>
      <c r="R118" s="22"/>
      <c r="S118" s="22"/>
      <c r="T118" s="22"/>
      <c r="U118" s="22"/>
      <c r="V118" s="22"/>
      <c r="W118" s="22"/>
      <c r="X118" s="22"/>
      <c r="Y118" s="22"/>
      <c r="Z118" s="22"/>
      <c r="AA118" s="22"/>
      <c r="AB118" s="22"/>
      <c r="AC118" s="22"/>
      <c r="AD118" s="22"/>
      <c r="AE118" s="22"/>
      <c r="AF118" s="68"/>
      <c r="AG118" s="68"/>
      <c r="AH118" s="68"/>
      <c r="AI118" s="68"/>
      <c r="AJ118" s="69"/>
      <c r="AK118" s="69"/>
      <c r="AL118" s="69"/>
      <c r="AM118" s="69"/>
      <c r="AN118" s="69"/>
      <c r="AO118" s="69"/>
      <c r="AP118" s="69"/>
      <c r="AQ118" s="69"/>
      <c r="AR118" s="69"/>
      <c r="AS118" s="69"/>
      <c r="AT118" s="69"/>
      <c r="AU118" s="69"/>
      <c r="AV118" s="69"/>
      <c r="AW118" s="69"/>
      <c r="AX118" s="69"/>
      <c r="AY118" s="69"/>
      <c r="AZ118" s="69"/>
    </row>
  </sheetData>
  <sheetProtection password="DDA7" sheet="1" objects="1" scenarios="1" selectLockedCells="1"/>
  <mergeCells count="11">
    <mergeCell ref="B103:C103"/>
    <mergeCell ref="C105:F105"/>
    <mergeCell ref="B106:C106"/>
    <mergeCell ref="B101:C101"/>
    <mergeCell ref="C107:F107"/>
    <mergeCell ref="B108:C108"/>
    <mergeCell ref="F104:J104"/>
    <mergeCell ref="H106:N106"/>
    <mergeCell ref="H107:K107"/>
    <mergeCell ref="D108:E108"/>
    <mergeCell ref="H108:K108"/>
  </mergeCells>
  <hyperlinks>
    <hyperlink ref="B112" r:id="rId1" display="http://www.dottorbedendo.it/crescita_curve.htm"/>
    <hyperlink ref="B113" r:id="rId2" display="http://www.guidagenitori.it/guidagenitori/home.jsp?openDocument=3961&amp;parent1=149&amp;parent2=155&amp;docs=155"/>
  </hyperlinks>
  <printOptions/>
  <pageMargins left="0.75" right="0.75" top="1" bottom="1" header="0.5" footer="0.5"/>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C59"/>
  <sheetViews>
    <sheetView zoomScalePageLayoutView="0" workbookViewId="0" topLeftCell="A1">
      <selection activeCell="D2" sqref="D2"/>
    </sheetView>
  </sheetViews>
  <sheetFormatPr defaultColWidth="9.33203125" defaultRowHeight="12"/>
  <cols>
    <col min="1" max="1" width="19.33203125" style="0" customWidth="1"/>
  </cols>
  <sheetData>
    <row r="1" ht="12">
      <c r="A1" t="s">
        <v>33</v>
      </c>
    </row>
    <row r="2" spans="1:3" ht="12">
      <c r="A2">
        <v>1</v>
      </c>
      <c r="B2" t="s">
        <v>1</v>
      </c>
      <c r="C2">
        <v>18</v>
      </c>
    </row>
    <row r="3" spans="1:3" ht="12">
      <c r="A3">
        <v>12</v>
      </c>
      <c r="B3" t="s">
        <v>1</v>
      </c>
      <c r="C3">
        <v>14</v>
      </c>
    </row>
    <row r="4" spans="1:3" ht="12">
      <c r="A4">
        <v>24</v>
      </c>
      <c r="B4" t="s">
        <v>1</v>
      </c>
      <c r="C4">
        <v>13</v>
      </c>
    </row>
    <row r="8" ht="12">
      <c r="A8" t="s">
        <v>4</v>
      </c>
    </row>
    <row r="9" spans="1:2" ht="12">
      <c r="A9" t="s">
        <v>5</v>
      </c>
      <c r="B9" t="s">
        <v>6</v>
      </c>
    </row>
    <row r="10" ht="12">
      <c r="B10" t="s">
        <v>7</v>
      </c>
    </row>
    <row r="11" ht="12">
      <c r="B11" t="s">
        <v>8</v>
      </c>
    </row>
    <row r="12" spans="1:2" ht="12">
      <c r="A12" t="s">
        <v>9</v>
      </c>
      <c r="B12" t="s">
        <v>10</v>
      </c>
    </row>
    <row r="13" spans="1:2" ht="12">
      <c r="A13" t="s">
        <v>11</v>
      </c>
      <c r="B13" t="s">
        <v>12</v>
      </c>
    </row>
    <row r="14" ht="12">
      <c r="B14" t="s">
        <v>13</v>
      </c>
    </row>
    <row r="15" ht="12">
      <c r="B15" t="s">
        <v>14</v>
      </c>
    </row>
    <row r="16" spans="1:2" ht="12">
      <c r="A16" t="s">
        <v>15</v>
      </c>
      <c r="B16" t="s">
        <v>16</v>
      </c>
    </row>
    <row r="17" ht="12">
      <c r="B17" t="s">
        <v>17</v>
      </c>
    </row>
    <row r="18" ht="12">
      <c r="B18" t="s">
        <v>18</v>
      </c>
    </row>
    <row r="19" ht="12">
      <c r="B19" t="s">
        <v>19</v>
      </c>
    </row>
    <row r="22" ht="12">
      <c r="B22" t="s">
        <v>20</v>
      </c>
    </row>
    <row r="25" spans="1:2" ht="12">
      <c r="A25" t="s">
        <v>21</v>
      </c>
      <c r="B25" t="s">
        <v>22</v>
      </c>
    </row>
    <row r="26" spans="1:2" ht="12">
      <c r="A26" t="s">
        <v>28</v>
      </c>
      <c r="B26" t="s">
        <v>23</v>
      </c>
    </row>
    <row r="27" spans="1:2" ht="12">
      <c r="A27" t="s">
        <v>24</v>
      </c>
      <c r="B27" t="s">
        <v>25</v>
      </c>
    </row>
    <row r="28" spans="1:2" ht="12">
      <c r="A28" t="s">
        <v>26</v>
      </c>
      <c r="B28" t="s">
        <v>27</v>
      </c>
    </row>
    <row r="31" spans="1:2" ht="12">
      <c r="A31" s="5" t="s">
        <v>1</v>
      </c>
      <c r="B31" s="5"/>
    </row>
    <row r="32" spans="1:2" ht="12">
      <c r="A32" s="5">
        <v>0</v>
      </c>
      <c r="B32" s="5"/>
    </row>
    <row r="33" spans="1:2" ht="12">
      <c r="A33" s="5">
        <v>1</v>
      </c>
      <c r="B33" s="5"/>
    </row>
    <row r="34" spans="1:2" ht="12">
      <c r="A34" s="5">
        <v>2</v>
      </c>
      <c r="B34" s="5" t="s">
        <v>29</v>
      </c>
    </row>
    <row r="35" spans="1:2" ht="12">
      <c r="A35" s="5">
        <v>3</v>
      </c>
      <c r="B35" t="s">
        <v>34</v>
      </c>
    </row>
    <row r="36" spans="1:2" ht="12">
      <c r="A36" s="5">
        <v>4</v>
      </c>
      <c r="B36" s="5"/>
    </row>
    <row r="37" spans="1:2" ht="12">
      <c r="A37" s="5">
        <v>5</v>
      </c>
      <c r="B37" s="5"/>
    </row>
    <row r="38" spans="1:2" ht="12">
      <c r="A38" s="5">
        <v>6</v>
      </c>
      <c r="B38" t="s">
        <v>10</v>
      </c>
    </row>
    <row r="39" spans="1:2" ht="12">
      <c r="A39" s="5">
        <v>7</v>
      </c>
      <c r="B39" s="5"/>
    </row>
    <row r="40" spans="1:2" ht="12">
      <c r="A40" s="5">
        <v>8</v>
      </c>
      <c r="B40" s="5"/>
    </row>
    <row r="41" spans="1:2" ht="12">
      <c r="A41" s="5">
        <v>9</v>
      </c>
      <c r="B41" s="5"/>
    </row>
    <row r="42" spans="1:2" ht="12">
      <c r="A42" s="5">
        <v>10</v>
      </c>
      <c r="B42" s="5"/>
    </row>
    <row r="43" spans="1:2" ht="12">
      <c r="A43" s="5">
        <v>11</v>
      </c>
      <c r="B43" s="5"/>
    </row>
    <row r="44" spans="1:2" ht="12">
      <c r="A44" s="5">
        <v>12</v>
      </c>
      <c r="B44" s="5"/>
    </row>
    <row r="49" spans="1:3" ht="36">
      <c r="A49" s="32" t="s">
        <v>84</v>
      </c>
      <c r="B49" s="32" t="s">
        <v>85</v>
      </c>
      <c r="C49" s="32" t="s">
        <v>86</v>
      </c>
    </row>
    <row r="50" spans="1:3" ht="24">
      <c r="A50" s="34" t="s">
        <v>87</v>
      </c>
      <c r="B50" s="33" t="s">
        <v>88</v>
      </c>
      <c r="C50" s="33" t="s">
        <v>89</v>
      </c>
    </row>
    <row r="51" spans="1:3" ht="12">
      <c r="A51" s="34" t="s">
        <v>90</v>
      </c>
      <c r="B51" s="33" t="s">
        <v>91</v>
      </c>
      <c r="C51" s="33" t="s">
        <v>92</v>
      </c>
    </row>
    <row r="52" spans="1:3" ht="24">
      <c r="A52" s="34" t="s">
        <v>93</v>
      </c>
      <c r="B52" s="33" t="s">
        <v>94</v>
      </c>
      <c r="C52" s="33" t="s">
        <v>95</v>
      </c>
    </row>
    <row r="53" spans="1:3" ht="12">
      <c r="A53" s="34" t="s">
        <v>96</v>
      </c>
      <c r="B53" s="33" t="s">
        <v>97</v>
      </c>
      <c r="C53" s="33" t="s">
        <v>98</v>
      </c>
    </row>
    <row r="54" spans="1:3" ht="12">
      <c r="A54" s="34" t="s">
        <v>99</v>
      </c>
      <c r="B54" s="33" t="s">
        <v>100</v>
      </c>
      <c r="C54" s="33" t="s">
        <v>101</v>
      </c>
    </row>
    <row r="55" spans="1:3" ht="24">
      <c r="A55" s="34" t="s">
        <v>102</v>
      </c>
      <c r="B55" s="33" t="s">
        <v>103</v>
      </c>
      <c r="C55" s="33" t="s">
        <v>104</v>
      </c>
    </row>
    <row r="56" spans="1:3" ht="12">
      <c r="A56" s="34" t="s">
        <v>105</v>
      </c>
      <c r="B56" s="33" t="s">
        <v>106</v>
      </c>
      <c r="C56" s="33" t="s">
        <v>107</v>
      </c>
    </row>
    <row r="57" spans="1:3" ht="12">
      <c r="A57" s="34" t="s">
        <v>108</v>
      </c>
      <c r="B57" s="33" t="s">
        <v>109</v>
      </c>
      <c r="C57" s="33" t="s">
        <v>110</v>
      </c>
    </row>
    <row r="58" spans="1:3" ht="24">
      <c r="A58" s="34" t="s">
        <v>111</v>
      </c>
      <c r="B58" s="33" t="s">
        <v>112</v>
      </c>
      <c r="C58" s="33" t="s">
        <v>113</v>
      </c>
    </row>
    <row r="59" spans="1:3" ht="12">
      <c r="A59" s="34" t="s">
        <v>114</v>
      </c>
      <c r="B59" s="33" t="s">
        <v>113</v>
      </c>
      <c r="C59" s="33" t="s">
        <v>115</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B20" sqref="B20"/>
    </sheetView>
  </sheetViews>
  <sheetFormatPr defaultColWidth="9.33203125" defaultRowHeight="12"/>
  <cols>
    <col min="2" max="2" width="53" style="0" customWidth="1"/>
  </cols>
  <sheetData>
    <row r="1" ht="12">
      <c r="A1" t="s">
        <v>35</v>
      </c>
    </row>
    <row r="2" spans="2:15" ht="12.75" thickBot="1">
      <c r="B2" s="51" t="s">
        <v>54</v>
      </c>
      <c r="C2" s="52" t="s">
        <v>55</v>
      </c>
      <c r="D2" s="53"/>
      <c r="E2" s="53"/>
      <c r="F2" s="53"/>
      <c r="G2" s="53"/>
      <c r="H2" s="53"/>
      <c r="I2" s="53"/>
      <c r="J2" s="53"/>
      <c r="K2" s="53"/>
      <c r="L2" s="53"/>
      <c r="M2" s="53"/>
      <c r="N2" s="53"/>
      <c r="O2" s="54"/>
    </row>
    <row r="3" spans="2:15" ht="12">
      <c r="B3" s="51"/>
      <c r="C3" s="55" t="s">
        <v>56</v>
      </c>
      <c r="D3" s="12" t="s">
        <v>57</v>
      </c>
      <c r="E3" s="12" t="s">
        <v>58</v>
      </c>
      <c r="F3" s="12" t="s">
        <v>59</v>
      </c>
      <c r="G3" s="12" t="s">
        <v>60</v>
      </c>
      <c r="H3" s="12" t="s">
        <v>61</v>
      </c>
      <c r="I3" s="12" t="s">
        <v>62</v>
      </c>
      <c r="J3" s="12" t="s">
        <v>63</v>
      </c>
      <c r="K3" s="12" t="s">
        <v>64</v>
      </c>
      <c r="L3" s="12" t="s">
        <v>65</v>
      </c>
      <c r="M3" s="14">
        <v>39238</v>
      </c>
      <c r="N3" s="14">
        <v>39427</v>
      </c>
      <c r="O3" s="12" t="s">
        <v>67</v>
      </c>
    </row>
    <row r="4" spans="2:15" ht="14.25" thickBot="1">
      <c r="B4" s="51"/>
      <c r="C4" s="56"/>
      <c r="D4" s="13" t="s">
        <v>75</v>
      </c>
      <c r="E4" s="13" t="s">
        <v>1</v>
      </c>
      <c r="F4" s="13" t="s">
        <v>1</v>
      </c>
      <c r="G4" s="13" t="s">
        <v>1</v>
      </c>
      <c r="H4" s="13" t="s">
        <v>1</v>
      </c>
      <c r="I4" s="13" t="s">
        <v>1</v>
      </c>
      <c r="J4" s="13" t="s">
        <v>1</v>
      </c>
      <c r="K4" s="13" t="s">
        <v>1</v>
      </c>
      <c r="L4" s="13" t="s">
        <v>1</v>
      </c>
      <c r="M4" s="13" t="s">
        <v>66</v>
      </c>
      <c r="N4" s="13" t="s">
        <v>66</v>
      </c>
      <c r="O4" s="13" t="s">
        <v>66</v>
      </c>
    </row>
    <row r="5" spans="2:15" ht="12.75" thickBot="1">
      <c r="B5" s="17" t="s">
        <v>37</v>
      </c>
      <c r="C5" s="15"/>
      <c r="D5" s="16" t="s">
        <v>68</v>
      </c>
      <c r="E5" s="16"/>
      <c r="F5" s="16" t="s">
        <v>68</v>
      </c>
      <c r="G5" s="16"/>
      <c r="H5" s="49" t="s">
        <v>68</v>
      </c>
      <c r="I5" s="50"/>
      <c r="J5" s="15"/>
      <c r="K5" s="16"/>
      <c r="L5" s="15"/>
      <c r="M5" s="16" t="s">
        <v>68</v>
      </c>
      <c r="N5" s="49" t="s">
        <v>69</v>
      </c>
      <c r="O5" s="50"/>
    </row>
    <row r="6" spans="2:15" ht="12.75" thickBot="1">
      <c r="B6" s="17" t="s">
        <v>39</v>
      </c>
      <c r="C6" s="15"/>
      <c r="D6" s="16" t="s">
        <v>70</v>
      </c>
      <c r="E6" s="16"/>
      <c r="F6" s="16" t="s">
        <v>70</v>
      </c>
      <c r="G6" s="16"/>
      <c r="H6" s="49" t="s">
        <v>70</v>
      </c>
      <c r="I6" s="50"/>
      <c r="J6" s="15"/>
      <c r="K6" s="15"/>
      <c r="L6" s="15"/>
      <c r="M6" s="16" t="s">
        <v>70</v>
      </c>
      <c r="N6" s="15"/>
      <c r="O6" s="15"/>
    </row>
    <row r="7" spans="2:15" ht="14.25" thickBot="1">
      <c r="B7" s="18" t="s">
        <v>71</v>
      </c>
      <c r="C7" s="16" t="s">
        <v>76</v>
      </c>
      <c r="D7" s="16" t="s">
        <v>72</v>
      </c>
      <c r="E7" s="16"/>
      <c r="F7" s="16" t="s">
        <v>72</v>
      </c>
      <c r="G7" s="16"/>
      <c r="H7" s="49" t="s">
        <v>72</v>
      </c>
      <c r="I7" s="50"/>
      <c r="J7" s="15"/>
      <c r="K7" s="16"/>
      <c r="L7" s="15"/>
      <c r="M7" s="15"/>
      <c r="N7" s="15"/>
      <c r="O7" s="15"/>
    </row>
    <row r="8" spans="2:15" ht="12.75" thickBot="1">
      <c r="B8" s="17" t="s">
        <v>41</v>
      </c>
      <c r="C8" s="15"/>
      <c r="D8" s="16" t="s">
        <v>73</v>
      </c>
      <c r="E8" s="15"/>
      <c r="F8" s="16" t="s">
        <v>73</v>
      </c>
      <c r="G8" s="16"/>
      <c r="H8" s="49" t="s">
        <v>73</v>
      </c>
      <c r="I8" s="50"/>
      <c r="J8" s="16"/>
      <c r="K8" s="15"/>
      <c r="L8" s="15"/>
      <c r="M8" s="15"/>
      <c r="N8" s="15"/>
      <c r="O8" s="15"/>
    </row>
    <row r="9" spans="2:15" ht="12.75" thickBot="1">
      <c r="B9" s="17" t="s">
        <v>42</v>
      </c>
      <c r="C9" s="15"/>
      <c r="D9" s="16"/>
      <c r="E9" s="16"/>
      <c r="F9" s="16"/>
      <c r="G9" s="15"/>
      <c r="H9" s="15"/>
      <c r="I9" s="49" t="s">
        <v>77</v>
      </c>
      <c r="J9" s="50"/>
      <c r="K9" s="15"/>
      <c r="L9" s="15"/>
      <c r="M9" s="49" t="s">
        <v>78</v>
      </c>
      <c r="N9" s="57"/>
      <c r="O9" s="50"/>
    </row>
    <row r="10" spans="2:15" ht="12.75" thickBot="1">
      <c r="B10" s="17" t="s">
        <v>43</v>
      </c>
      <c r="C10" s="15"/>
      <c r="D10" s="49" t="s">
        <v>79</v>
      </c>
      <c r="E10" s="57"/>
      <c r="F10" s="57"/>
      <c r="G10" s="57"/>
      <c r="H10" s="57"/>
      <c r="I10" s="57"/>
      <c r="J10" s="57"/>
      <c r="K10" s="57"/>
      <c r="L10" s="50"/>
      <c r="M10" s="15"/>
      <c r="N10" s="15"/>
      <c r="O10" s="15"/>
    </row>
    <row r="11" spans="2:15" ht="12.75" thickBot="1">
      <c r="B11" s="17" t="s">
        <v>44</v>
      </c>
      <c r="C11" s="15"/>
      <c r="D11" s="49" t="s">
        <v>80</v>
      </c>
      <c r="E11" s="57"/>
      <c r="F11" s="57"/>
      <c r="G11" s="57"/>
      <c r="H11" s="57"/>
      <c r="I11" s="57"/>
      <c r="J11" s="57"/>
      <c r="K11" s="50"/>
      <c r="L11" s="15"/>
      <c r="M11" s="15"/>
      <c r="N11" s="15"/>
      <c r="O11" s="15"/>
    </row>
    <row r="12" spans="2:15" ht="12.75" thickBot="1">
      <c r="B12" s="18" t="s">
        <v>74</v>
      </c>
      <c r="C12" s="15"/>
      <c r="D12" s="16"/>
      <c r="E12" s="16"/>
      <c r="F12" s="16"/>
      <c r="G12" s="16"/>
      <c r="H12" s="16"/>
      <c r="I12" s="49" t="s">
        <v>81</v>
      </c>
      <c r="J12" s="57"/>
      <c r="K12" s="50"/>
      <c r="L12" s="15"/>
      <c r="M12" s="15"/>
      <c r="N12" s="49" t="s">
        <v>82</v>
      </c>
      <c r="O12" s="50"/>
    </row>
    <row r="14" ht="12">
      <c r="C14" s="8" t="s">
        <v>36</v>
      </c>
    </row>
    <row r="15" ht="12">
      <c r="C15" s="8" t="s">
        <v>38</v>
      </c>
    </row>
    <row r="16" ht="12">
      <c r="C16" s="8" t="s">
        <v>40</v>
      </c>
    </row>
    <row r="29" ht="12">
      <c r="B29" s="9" t="s">
        <v>45</v>
      </c>
    </row>
    <row r="30" ht="12">
      <c r="B30" s="9" t="s">
        <v>46</v>
      </c>
    </row>
    <row r="31" ht="12">
      <c r="B31" s="9" t="s">
        <v>47</v>
      </c>
    </row>
    <row r="32" ht="12">
      <c r="B32" s="9" t="s">
        <v>48</v>
      </c>
    </row>
    <row r="33" ht="12">
      <c r="B33" s="9" t="s">
        <v>49</v>
      </c>
    </row>
    <row r="34" ht="12">
      <c r="B34" s="9" t="s">
        <v>50</v>
      </c>
    </row>
    <row r="35" ht="12">
      <c r="B35" s="9" t="s">
        <v>51</v>
      </c>
    </row>
    <row r="36" ht="12">
      <c r="B36" s="9" t="s">
        <v>52</v>
      </c>
    </row>
    <row r="37" ht="12">
      <c r="B37" s="10"/>
    </row>
    <row r="38" ht="15">
      <c r="B38" s="11" t="s">
        <v>53</v>
      </c>
    </row>
  </sheetData>
  <sheetProtection/>
  <mergeCells count="14">
    <mergeCell ref="D10:L10"/>
    <mergeCell ref="D11:K11"/>
    <mergeCell ref="I12:K12"/>
    <mergeCell ref="N12:O12"/>
    <mergeCell ref="H6:I6"/>
    <mergeCell ref="H7:I7"/>
    <mergeCell ref="H8:I8"/>
    <mergeCell ref="I9:J9"/>
    <mergeCell ref="B2:B4"/>
    <mergeCell ref="C2:O2"/>
    <mergeCell ref="C3:C4"/>
    <mergeCell ref="H5:I5"/>
    <mergeCell ref="N5:O5"/>
    <mergeCell ref="M9:O9"/>
  </mergeCells>
  <hyperlinks>
    <hyperlink ref="B38" r:id="rId1" display="http://www.ministerosalute.it/promozione/malattie/sezMalattie.jsp?id=15&amp;label=vac"/>
  </hyperlinks>
  <printOptions/>
  <pageMargins left="0.75" right="0.75" top="1" bottom="1" header="0.5" footer="0.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Your User Name</cp:lastModifiedBy>
  <dcterms:created xsi:type="dcterms:W3CDTF">2007-03-27T17:40:50Z</dcterms:created>
  <dcterms:modified xsi:type="dcterms:W3CDTF">2009-10-31T16:23:37Z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